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aloració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<sst xmlns="http://schemas.openxmlformats.org/spreadsheetml/2006/main" count="61" uniqueCount="48">
  <si>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RELACIÓ DE DOCUMENTS ACREDITATIUS DELS MÈRITS AL·LEGATS AL PROCÉS SELECTIU 6/2020 – TS Sistemes d'informació</t>
  </si>
  <si>
    <t>NOM I COGNOMS DE L'ASPIRANT:</t>
  </si>
  <si>
    <t>NÚM. DE DOCUMENT IDENTIFICATIU DE L'ASPIRANT:</t>
  </si>
  <si>
    <t>EXPERIÈNCIA PROFESSIONAL:</t>
  </si>
  <si>
    <t>G=Granollers, P=Pública</t>
  </si>
  <si>
    <t>S=Sí; N=No</t>
  </si>
  <si>
    <t>#</t>
  </si>
  <si>
    <t>Nom social de l'Empresa</t>
  </si>
  <si>
    <t>Categoria</t>
  </si>
  <si>
    <t>Inici</t>
  </si>
  <si>
    <t>Fi</t>
  </si>
  <si>
    <t>Mesos Complerts</t>
  </si>
  <si>
    <t>Mesos</t>
  </si>
  <si>
    <t>Tipus Entitat</t>
  </si>
  <si>
    <t>Tipus entitat</t>
  </si>
  <si>
    <t>Funcions anàlogues</t>
  </si>
  <si>
    <t>Valor Gran</t>
  </si>
  <si>
    <t>Valor Pública</t>
  </si>
  <si>
    <t>T. Valoració:</t>
  </si>
  <si>
    <t>Valoració segons màxims</t>
  </si>
  <si>
    <t>VALORACIÓ FINAL:</t>
  </si>
  <si>
    <t>(Máx = 10)</t>
  </si>
  <si>
    <t>FORMACIÓ</t>
  </si>
  <si>
    <t>FORMACIÓ REGLADA (diferent de l'aportada com a requisit)</t>
  </si>
  <si>
    <t>MU= Màster Universitari; CUD= Carrera Universitària o Doctorat</t>
  </si>
  <si>
    <t>Títol</t>
  </si>
  <si>
    <t>Descripció tipus</t>
  </si>
  <si>
    <t>Val.</t>
  </si>
  <si>
    <t>SUMA TOTALS</t>
  </si>
  <si>
    <t>(máx=1)</t>
  </si>
  <si>
    <t>CURSOS</t>
  </si>
  <si>
    <t>AS= Assistència; AP= Aprofitament</t>
  </si>
  <si>
    <t>AP-VIN= Administració públiques o vinculades; ALTR= Altres diferents a les anteriors</t>
  </si>
  <si>
    <t>CURS</t>
  </si>
  <si>
    <t>Hores</t>
  </si>
  <si>
    <t>Certificat</t>
  </si>
  <si>
    <t>AS               (AP-VIN)</t>
  </si>
  <si>
    <t>AP         (AP-VIN)</t>
  </si>
  <si>
    <t>AS        (ALTR)</t>
  </si>
  <si>
    <t>AP (ALTR)</t>
  </si>
  <si>
    <t>(Màx=3)</t>
  </si>
  <si>
    <t>ALTRES MÈRITS</t>
  </si>
  <si>
    <t>PUNTUACIÓ</t>
  </si>
  <si>
    <t>(Màx=1)</t>
  </si>
  <si>
    <t>OBSERVACIONS</t>
  </si>
  <si>
    <t>EXPERIÈNCIA PROFESSIONAL</t>
  </si>
  <si>
    <t>Total</t>
  </si>
  <si>
    <t>Valor final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</si>
</sst>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Protection="1">
      <alignment/>
      <protection locked="0"/>
    </xf>
    <xf numFmtId="0" fontId="2" fillId="0" borderId="0" xfId="51" applyFont="1" applyProtection="1">
      <alignment/>
      <protection locked="0"/>
    </xf>
    <xf numFmtId="0" fontId="1" fillId="0" borderId="0" xfId="5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51" applyFont="1" applyBorder="1" applyAlignment="1" applyProtection="1">
      <alignment wrapText="1"/>
      <protection locked="0"/>
    </xf>
    <xf numFmtId="0" fontId="3" fillId="0" borderId="11" xfId="51" applyFont="1" applyBorder="1" applyAlignment="1" applyProtection="1">
      <alignment wrapText="1"/>
      <protection locked="0"/>
    </xf>
    <xf numFmtId="0" fontId="3" fillId="0" borderId="11" xfId="51" applyFont="1" applyBorder="1" applyAlignment="1" applyProtection="1">
      <alignment horizontal="center" wrapText="1"/>
      <protection locked="0"/>
    </xf>
    <xf numFmtId="0" fontId="3" fillId="0" borderId="12" xfId="51" applyFont="1" applyBorder="1" applyAlignment="1" applyProtection="1">
      <alignment horizontal="center" wrapText="1"/>
      <protection locked="0"/>
    </xf>
    <xf numFmtId="0" fontId="1" fillId="0" borderId="0" xfId="51" applyAlignment="1" applyProtection="1">
      <alignment wrapText="1"/>
      <protection locked="0"/>
    </xf>
    <xf numFmtId="0" fontId="1" fillId="0" borderId="13" xfId="51" applyBorder="1" applyProtection="1">
      <alignment/>
      <protection locked="0"/>
    </xf>
    <xf numFmtId="0" fontId="1" fillId="0" borderId="14" xfId="51" applyBorder="1" applyAlignment="1" applyProtection="1">
      <alignment horizontal="left"/>
      <protection locked="0"/>
    </xf>
    <xf numFmtId="0" fontId="1" fillId="0" borderId="15" xfId="51" applyBorder="1" applyAlignment="1" applyProtection="1">
      <alignment horizontal="left"/>
      <protection locked="0"/>
    </xf>
    <xf numFmtId="0" fontId="1" fillId="0" borderId="15" xfId="51" applyBorder="1" applyAlignment="1" applyProtection="1">
      <alignment horizontal="center" wrapText="1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0" fontId="1" fillId="0" borderId="16" xfId="51" applyBorder="1" applyProtection="1">
      <alignment/>
      <protection locked="0"/>
    </xf>
    <xf numFmtId="0" fontId="1" fillId="0" borderId="17" xfId="51" applyBorder="1" applyAlignment="1" applyProtection="1">
      <alignment horizontal="left"/>
      <protection locked="0"/>
    </xf>
    <xf numFmtId="0" fontId="1" fillId="0" borderId="18" xfId="51" applyBorder="1" applyAlignment="1" applyProtection="1">
      <alignment horizontal="left"/>
      <protection locked="0"/>
    </xf>
    <xf numFmtId="0" fontId="1" fillId="0" borderId="18" xfId="51" applyBorder="1" applyAlignment="1" applyProtection="1">
      <alignment horizontal="center" wrapText="1"/>
      <protection locked="0"/>
    </xf>
    <xf numFmtId="14" fontId="4" fillId="0" borderId="18" xfId="0" applyNumberFormat="1" applyFont="1" applyBorder="1" applyAlignment="1" applyProtection="1">
      <alignment horizontal="center"/>
      <protection locked="0"/>
    </xf>
    <xf numFmtId="0" fontId="1" fillId="0" borderId="18" xfId="51" applyFont="1" applyBorder="1" applyAlignment="1" applyProtection="1">
      <alignment horizontal="center"/>
      <protection locked="0"/>
    </xf>
    <xf numFmtId="0" fontId="1" fillId="0" borderId="19" xfId="51" applyBorder="1" applyProtection="1">
      <alignment/>
      <protection locked="0"/>
    </xf>
    <xf numFmtId="0" fontId="1" fillId="0" borderId="20" xfId="51" applyBorder="1" applyProtection="1">
      <alignment/>
      <protection locked="0"/>
    </xf>
    <xf numFmtId="0" fontId="1" fillId="0" borderId="21" xfId="51" applyFont="1" applyBorder="1" applyProtection="1">
      <alignment/>
      <protection locked="0"/>
    </xf>
    <xf numFmtId="0" fontId="1" fillId="0" borderId="22" xfId="51" applyBorder="1" applyProtection="1">
      <alignment/>
      <protection locked="0"/>
    </xf>
    <xf numFmtId="0" fontId="1" fillId="0" borderId="23" xfId="51" applyBorder="1" applyProtection="1">
      <alignment/>
      <protection locked="0"/>
    </xf>
    <xf numFmtId="4" fontId="1" fillId="33" borderId="24" xfId="51" applyNumberFormat="1" applyFill="1" applyBorder="1" applyProtection="1">
      <alignment/>
      <protection/>
    </xf>
    <xf numFmtId="4" fontId="1" fillId="33" borderId="25" xfId="51" applyNumberFormat="1" applyFill="1" applyBorder="1" applyProtection="1">
      <alignment/>
      <protection/>
    </xf>
    <xf numFmtId="0" fontId="1" fillId="0" borderId="26" xfId="51" applyBorder="1" applyProtection="1">
      <alignment/>
      <protection locked="0"/>
    </xf>
    <xf numFmtId="0" fontId="1" fillId="0" borderId="26" xfId="51" applyFont="1" applyBorder="1" applyProtection="1">
      <alignment/>
      <protection locked="0"/>
    </xf>
    <xf numFmtId="0" fontId="1" fillId="0" borderId="27" xfId="51" applyFont="1" applyBorder="1" applyProtection="1">
      <alignment/>
      <protection locked="0"/>
    </xf>
    <xf numFmtId="0" fontId="1" fillId="0" borderId="24" xfId="51" applyBorder="1" applyProtection="1">
      <alignment/>
      <protection locked="0"/>
    </xf>
    <xf numFmtId="4" fontId="1" fillId="33" borderId="28" xfId="51" applyNumberFormat="1" applyFill="1" applyBorder="1" applyProtection="1">
      <alignment/>
      <protection/>
    </xf>
    <xf numFmtId="0" fontId="2" fillId="0" borderId="21" xfId="51" applyFont="1" applyBorder="1" applyProtection="1">
      <alignment/>
      <protection locked="0"/>
    </xf>
    <xf numFmtId="0" fontId="2" fillId="0" borderId="22" xfId="51" applyFont="1" applyBorder="1" applyProtection="1">
      <alignment/>
      <protection locked="0"/>
    </xf>
    <xf numFmtId="0" fontId="2" fillId="0" borderId="23" xfId="51" applyFont="1" applyBorder="1" applyProtection="1">
      <alignment/>
      <protection locked="0"/>
    </xf>
    <xf numFmtId="4" fontId="2" fillId="33" borderId="28" xfId="51" applyNumberFormat="1" applyFont="1" applyFill="1" applyBorder="1" applyProtection="1">
      <alignment/>
      <protection/>
    </xf>
    <xf numFmtId="4" fontId="1" fillId="0" borderId="0" xfId="51" applyNumberFormat="1" applyProtection="1">
      <alignment/>
      <protection locked="0"/>
    </xf>
    <xf numFmtId="0" fontId="1" fillId="0" borderId="22" xfId="51" applyBorder="1" applyAlignment="1" applyProtection="1">
      <alignment/>
      <protection locked="0"/>
    </xf>
    <xf numFmtId="0" fontId="1" fillId="0" borderId="22" xfId="51" applyFont="1" applyBorder="1" applyAlignment="1" applyProtection="1">
      <alignment horizontal="center"/>
      <protection locked="0"/>
    </xf>
    <xf numFmtId="0" fontId="1" fillId="0" borderId="28" xfId="51" applyFont="1" applyBorder="1" applyAlignment="1" applyProtection="1">
      <alignment horizontal="center" wrapText="1"/>
      <protection locked="0"/>
    </xf>
    <xf numFmtId="0" fontId="1" fillId="0" borderId="0" xfId="51" applyBorder="1" applyProtection="1">
      <alignment/>
      <protection locked="0"/>
    </xf>
    <xf numFmtId="0" fontId="1" fillId="0" borderId="22" xfId="51" applyBorder="1" applyAlignment="1" applyProtection="1">
      <alignment horizontal="center"/>
      <protection locked="0"/>
    </xf>
    <xf numFmtId="0" fontId="1" fillId="0" borderId="28" xfId="51" applyFont="1" applyBorder="1" applyAlignment="1" applyProtection="1">
      <alignment/>
      <protection locked="0"/>
    </xf>
    <xf numFmtId="0" fontId="3" fillId="0" borderId="28" xfId="51" applyFont="1" applyBorder="1" applyAlignment="1" applyProtection="1">
      <alignment horizontal="center" wrapText="1"/>
      <protection locked="0"/>
    </xf>
    <xf numFmtId="0" fontId="1" fillId="34" borderId="28" xfId="51" applyFill="1" applyBorder="1" applyProtection="1">
      <alignment/>
      <protection locked="0"/>
    </xf>
    <xf numFmtId="0" fontId="1" fillId="0" borderId="29" xfId="51" applyBorder="1" applyAlignment="1" applyProtection="1">
      <alignment horizontal="center"/>
      <protection locked="0"/>
    </xf>
    <xf numFmtId="0" fontId="1" fillId="0" borderId="29" xfId="51" applyFont="1" applyBorder="1" applyAlignment="1" applyProtection="1">
      <alignment horizontal="center"/>
      <protection locked="0"/>
    </xf>
    <xf numFmtId="0" fontId="1" fillId="0" borderId="30" xfId="51" applyBorder="1" applyProtection="1">
      <alignment/>
      <protection locked="0"/>
    </xf>
    <xf numFmtId="0" fontId="1" fillId="0" borderId="18" xfId="51" applyBorder="1" applyAlignment="1" applyProtection="1">
      <alignment horizontal="center"/>
      <protection locked="0"/>
    </xf>
    <xf numFmtId="0" fontId="1" fillId="0" borderId="31" xfId="51" applyBorder="1" applyAlignment="1" applyProtection="1">
      <alignment horizontal="center"/>
      <protection locked="0"/>
    </xf>
    <xf numFmtId="0" fontId="1" fillId="0" borderId="31" xfId="51" applyFont="1" applyBorder="1" applyAlignment="1" applyProtection="1">
      <alignment horizontal="center"/>
      <protection locked="0"/>
    </xf>
    <xf numFmtId="0" fontId="2" fillId="34" borderId="25" xfId="51" applyFont="1" applyFill="1" applyBorder="1" applyProtection="1">
      <alignment/>
      <protection locked="0"/>
    </xf>
    <xf numFmtId="0" fontId="2" fillId="0" borderId="26" xfId="51" applyFont="1" applyBorder="1" applyProtection="1">
      <alignment/>
      <protection locked="0"/>
    </xf>
    <xf numFmtId="0" fontId="2" fillId="0" borderId="27" xfId="51" applyFont="1" applyBorder="1" applyProtection="1">
      <alignment/>
      <protection locked="0"/>
    </xf>
    <xf numFmtId="4" fontId="2" fillId="33" borderId="25" xfId="51" applyNumberFormat="1" applyFont="1" applyFill="1" applyBorder="1" applyProtection="1">
      <alignment/>
      <protection/>
    </xf>
    <xf numFmtId="4" fontId="2" fillId="0" borderId="0" xfId="51" applyNumberFormat="1" applyFont="1" applyProtection="1">
      <alignment/>
      <protection locked="0"/>
    </xf>
    <xf numFmtId="0" fontId="1" fillId="0" borderId="30" xfId="51" applyFont="1" applyBorder="1" applyProtection="1">
      <alignment/>
      <protection locked="0"/>
    </xf>
    <xf numFmtId="0" fontId="1" fillId="0" borderId="22" xfId="51" applyBorder="1" applyAlignment="1" applyProtection="1">
      <alignment horizontal="left"/>
      <protection locked="0"/>
    </xf>
    <xf numFmtId="0" fontId="1" fillId="0" borderId="23" xfId="51" applyFont="1" applyBorder="1" applyAlignment="1" applyProtection="1">
      <alignment horizontal="right" wrapText="1"/>
      <protection locked="0"/>
    </xf>
    <xf numFmtId="0" fontId="2" fillId="0" borderId="24" xfId="51" applyFont="1" applyBorder="1" applyProtection="1">
      <alignment/>
      <protection locked="0"/>
    </xf>
    <xf numFmtId="0" fontId="2" fillId="0" borderId="25" xfId="51" applyFont="1" applyBorder="1" applyProtection="1">
      <alignment/>
      <protection locked="0"/>
    </xf>
    <xf numFmtId="0" fontId="1" fillId="0" borderId="32" xfId="51" applyBorder="1" applyProtection="1">
      <alignment/>
      <protection locked="0"/>
    </xf>
    <xf numFmtId="0" fontId="1" fillId="0" borderId="33" xfId="51" applyBorder="1" applyProtection="1">
      <alignment/>
      <protection locked="0"/>
    </xf>
    <xf numFmtId="0" fontId="2" fillId="0" borderId="0" xfId="51" applyFont="1" applyBorder="1" applyAlignment="1" applyProtection="1">
      <alignment horizontal="center" wrapText="1"/>
      <protection locked="0"/>
    </xf>
    <xf numFmtId="0" fontId="2" fillId="0" borderId="0" xfId="51" applyFont="1" applyBorder="1" applyAlignment="1" applyProtection="1">
      <alignment vertical="center" wrapText="1"/>
      <protection locked="0"/>
    </xf>
    <xf numFmtId="0" fontId="1" fillId="0" borderId="34" xfId="51" applyBorder="1" applyProtection="1">
      <alignment/>
      <protection locked="0"/>
    </xf>
    <xf numFmtId="0" fontId="2" fillId="0" borderId="20" xfId="51" applyFont="1" applyBorder="1" applyAlignment="1" applyProtection="1">
      <alignment horizontal="right"/>
      <protection locked="0"/>
    </xf>
    <xf numFmtId="4" fontId="1" fillId="33" borderId="0" xfId="51" applyNumberFormat="1" applyFill="1" applyBorder="1" applyProtection="1">
      <alignment/>
      <protection/>
    </xf>
    <xf numFmtId="2" fontId="1" fillId="33" borderId="0" xfId="51" applyNumberFormat="1" applyFont="1" applyFill="1" applyBorder="1" applyAlignment="1" applyProtection="1">
      <alignment vertical="center"/>
      <protection/>
    </xf>
    <xf numFmtId="2" fontId="2" fillId="33" borderId="0" xfId="51" applyNumberFormat="1" applyFont="1" applyFill="1" applyBorder="1" applyAlignment="1" applyProtection="1">
      <alignment vertical="center"/>
      <protection/>
    </xf>
    <xf numFmtId="3" fontId="1" fillId="0" borderId="35" xfId="51" applyNumberFormat="1" applyFill="1" applyBorder="1" applyAlignment="1" applyProtection="1">
      <alignment horizontal="center"/>
      <protection locked="0"/>
    </xf>
    <xf numFmtId="3" fontId="1" fillId="0" borderId="36" xfId="51" applyNumberFormat="1" applyFill="1" applyBorder="1" applyAlignment="1" applyProtection="1">
      <alignment horizontal="center"/>
      <protection locked="0"/>
    </xf>
    <xf numFmtId="3" fontId="1" fillId="0" borderId="37" xfId="51" applyNumberFormat="1" applyFill="1" applyBorder="1" applyAlignment="1" applyProtection="1">
      <alignment horizontal="center"/>
      <protection locked="0"/>
    </xf>
    <xf numFmtId="0" fontId="1" fillId="0" borderId="27" xfId="51" applyBorder="1" applyProtection="1">
      <alignment/>
      <protection locked="0"/>
    </xf>
    <xf numFmtId="4" fontId="1" fillId="33" borderId="38" xfId="51" applyNumberFormat="1" applyFill="1" applyBorder="1" applyProtection="1">
      <alignment/>
      <protection/>
    </xf>
    <xf numFmtId="0" fontId="1" fillId="0" borderId="39" xfId="51" applyFont="1" applyBorder="1" applyProtection="1">
      <alignment/>
      <protection locked="0"/>
    </xf>
    <xf numFmtId="0" fontId="1" fillId="0" borderId="40" xfId="51" applyFont="1" applyBorder="1" applyProtection="1">
      <alignment/>
      <protection locked="0"/>
    </xf>
    <xf numFmtId="0" fontId="1" fillId="33" borderId="38" xfId="51" applyFill="1" applyBorder="1" applyProtection="1">
      <alignment/>
      <protection/>
    </xf>
    <xf numFmtId="0" fontId="1" fillId="0" borderId="39" xfId="51" applyFont="1" applyBorder="1" applyAlignment="1" applyProtection="1">
      <alignment horizontal="center"/>
      <protection locked="0"/>
    </xf>
    <xf numFmtId="0" fontId="1" fillId="0" borderId="40" xfId="51" applyFont="1" applyBorder="1" applyAlignment="1" applyProtection="1">
      <alignment horizontal="center"/>
      <protection locked="0"/>
    </xf>
    <xf numFmtId="0" fontId="1" fillId="0" borderId="41" xfId="51" applyNumberFormat="1" applyFill="1" applyBorder="1" applyProtection="1">
      <alignment/>
      <protection/>
    </xf>
    <xf numFmtId="0" fontId="1" fillId="0" borderId="22" xfId="51" applyFill="1" applyBorder="1" applyProtection="1">
      <alignment/>
      <protection hidden="1" locked="0"/>
    </xf>
    <xf numFmtId="0" fontId="1" fillId="0" borderId="42" xfId="51" applyFont="1" applyBorder="1" applyAlignment="1" applyProtection="1">
      <alignment horizontal="center"/>
      <protection locked="0"/>
    </xf>
    <xf numFmtId="0" fontId="1" fillId="0" borderId="41" xfId="51" applyBorder="1" applyProtection="1">
      <alignment/>
      <protection locked="0"/>
    </xf>
    <xf numFmtId="0" fontId="1" fillId="0" borderId="36" xfId="51" applyBorder="1" applyProtection="1">
      <alignment/>
      <protection locked="0"/>
    </xf>
    <xf numFmtId="0" fontId="1" fillId="0" borderId="37" xfId="51" applyBorder="1" applyProtection="1">
      <alignment/>
      <protection locked="0"/>
    </xf>
    <xf numFmtId="0" fontId="3" fillId="0" borderId="42" xfId="51" applyFont="1" applyBorder="1" applyAlignment="1" applyProtection="1">
      <alignment horizontal="center" wrapText="1"/>
      <protection locked="0"/>
    </xf>
    <xf numFmtId="0" fontId="1" fillId="0" borderId="42" xfId="51" applyFont="1" applyBorder="1" applyAlignment="1" applyProtection="1">
      <alignment horizontal="center" wrapText="1"/>
      <protection locked="0"/>
    </xf>
    <xf numFmtId="0" fontId="1" fillId="33" borderId="38" xfId="51" applyFill="1" applyBorder="1" applyProtection="1">
      <alignment/>
      <protection locked="0"/>
    </xf>
    <xf numFmtId="0" fontId="1" fillId="34" borderId="32" xfId="51" applyFill="1" applyBorder="1" applyProtection="1">
      <alignment/>
      <protection locked="0"/>
    </xf>
    <xf numFmtId="0" fontId="1" fillId="34" borderId="0" xfId="51" applyFill="1" applyBorder="1" applyProtection="1">
      <alignment/>
      <protection locked="0"/>
    </xf>
    <xf numFmtId="164" fontId="2" fillId="33" borderId="25" xfId="51" applyNumberFormat="1" applyFont="1" applyFill="1" applyBorder="1" applyProtection="1">
      <alignment/>
      <protection/>
    </xf>
    <xf numFmtId="164" fontId="1" fillId="33" borderId="38" xfId="51" applyNumberFormat="1" applyFill="1" applyBorder="1" applyProtection="1">
      <alignment/>
      <protection/>
    </xf>
    <xf numFmtId="4" fontId="2" fillId="35" borderId="25" xfId="51" applyNumberFormat="1" applyFont="1" applyFill="1" applyBorder="1" applyProtection="1">
      <alignment/>
      <protection/>
    </xf>
    <xf numFmtId="2" fontId="1" fillId="36" borderId="28" xfId="51" applyNumberFormat="1" applyFont="1" applyFill="1" applyBorder="1" applyAlignment="1" applyProtection="1">
      <alignment horizontal="right" wrapText="1"/>
      <protection locked="0"/>
    </xf>
    <xf numFmtId="0" fontId="1" fillId="0" borderId="18" xfId="51" applyBorder="1" applyAlignment="1" applyProtection="1">
      <alignment horizontal="left"/>
      <protection locked="0"/>
    </xf>
    <xf numFmtId="0" fontId="1" fillId="0" borderId="29" xfId="51" applyFont="1" applyBorder="1" applyAlignment="1" applyProtection="1">
      <alignment horizontal="right" wrapText="1"/>
      <protection locked="0"/>
    </xf>
    <xf numFmtId="0" fontId="1" fillId="0" borderId="31" xfId="51" applyBorder="1" applyAlignment="1" applyProtection="1">
      <alignment horizontal="left"/>
      <protection locked="0"/>
    </xf>
    <xf numFmtId="0" fontId="1" fillId="0" borderId="43" xfId="51" applyFont="1" applyBorder="1" applyAlignment="1" applyProtection="1">
      <alignment horizontal="right" wrapText="1"/>
      <protection locked="0"/>
    </xf>
    <xf numFmtId="0" fontId="1" fillId="0" borderId="18" xfId="51" applyBorder="1" applyAlignment="1" applyProtection="1">
      <alignment horizontal="left" vertical="top"/>
      <protection locked="0"/>
    </xf>
    <xf numFmtId="0" fontId="1" fillId="0" borderId="28" xfId="51" applyFont="1" applyBorder="1" applyAlignment="1" applyProtection="1">
      <alignment horizontal="left"/>
      <protection locked="0"/>
    </xf>
    <xf numFmtId="0" fontId="1" fillId="0" borderId="28" xfId="51" applyFont="1" applyBorder="1" applyAlignment="1" applyProtection="1">
      <alignment horizontal="right" wrapText="1"/>
      <protection locked="0"/>
    </xf>
    <xf numFmtId="0" fontId="1" fillId="0" borderId="29" xfId="51" applyBorder="1" applyAlignment="1" applyProtection="1">
      <alignment horizontal="left"/>
      <protection locked="0"/>
    </xf>
    <xf numFmtId="0" fontId="4" fillId="0" borderId="18" xfId="52" applyFont="1" applyBorder="1" applyAlignment="1" applyProtection="1">
      <alignment horizontal="left" vertical="center"/>
      <protection locked="0"/>
    </xf>
    <xf numFmtId="0" fontId="4" fillId="0" borderId="44" xfId="52" applyFont="1" applyBorder="1" applyAlignment="1" applyProtection="1">
      <alignment horizontal="left" vertical="center"/>
      <protection locked="0"/>
    </xf>
    <xf numFmtId="0" fontId="1" fillId="0" borderId="28" xfId="5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45" xfId="51" applyFont="1" applyBorder="1" applyAlignment="1" applyProtection="1">
      <alignment/>
      <protection locked="0"/>
    </xf>
    <xf numFmtId="0" fontId="4" fillId="0" borderId="15" xfId="52" applyFont="1" applyBorder="1" applyAlignment="1" applyProtection="1">
      <alignment horizontal="left" vertical="center"/>
      <protection locked="0"/>
    </xf>
    <xf numFmtId="0" fontId="4" fillId="0" borderId="46" xfId="52" applyFont="1" applyBorder="1" applyAlignment="1" applyProtection="1">
      <alignment horizontal="left" vertical="center"/>
      <protection locked="0"/>
    </xf>
    <xf numFmtId="0" fontId="4" fillId="0" borderId="47" xfId="52" applyFont="1" applyBorder="1" applyAlignment="1" applyProtection="1">
      <alignment horizontal="left" vertical="center"/>
      <protection locked="0"/>
    </xf>
    <xf numFmtId="0" fontId="4" fillId="0" borderId="48" xfId="52" applyFont="1" applyBorder="1" applyAlignment="1" applyProtection="1">
      <alignment horizontal="left" vertical="center"/>
      <protection locked="0"/>
    </xf>
    <xf numFmtId="0" fontId="1" fillId="0" borderId="49" xfId="51" applyFont="1" applyBorder="1" applyProtection="1">
      <alignment/>
      <protection locked="0"/>
    </xf>
    <xf numFmtId="0" fontId="1" fillId="0" borderId="38" xfId="51" applyBorder="1" applyProtection="1">
      <alignment/>
      <protection locked="0"/>
    </xf>
    <xf numFmtId="0" fontId="1" fillId="0" borderId="50" xfId="51" applyBorder="1" applyAlignment="1" applyProtection="1">
      <alignment horizontal="left"/>
      <protection locked="0"/>
    </xf>
    <xf numFmtId="0" fontId="1" fillId="0" borderId="47" xfId="51" applyBorder="1" applyAlignment="1" applyProtection="1">
      <alignment horizontal="left"/>
      <protection locked="0"/>
    </xf>
    <xf numFmtId="0" fontId="1" fillId="0" borderId="51" xfId="51" applyBorder="1" applyAlignment="1" applyProtection="1">
      <alignment horizontal="left"/>
      <protection locked="0"/>
    </xf>
    <xf numFmtId="0" fontId="1" fillId="0" borderId="42" xfId="51" applyFont="1" applyBorder="1" applyProtection="1">
      <alignment/>
      <protection locked="0"/>
    </xf>
    <xf numFmtId="0" fontId="1" fillId="0" borderId="50" xfId="51" applyBorder="1" applyAlignment="1" applyProtection="1">
      <alignment horizontal="left"/>
      <protection locked="0"/>
    </xf>
    <xf numFmtId="0" fontId="1" fillId="0" borderId="47" xfId="51" applyBorder="1" applyAlignment="1" applyProtection="1">
      <alignment horizontal="left"/>
      <protection locked="0"/>
    </xf>
    <xf numFmtId="0" fontId="1" fillId="0" borderId="51" xfId="5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selection activeCell="M99" sqref="M99"/>
    </sheetView>
  </sheetViews>
  <sheetFormatPr defaultColWidth="11.28125" defaultRowHeight="12.75"/>
  <cols>
    <col min="1" max="1" width="4.140625" style="1" customWidth="1"/>
    <col min="2" max="2" width="45.140625" style="1" customWidth="1"/>
    <col min="3" max="3" width="13.8515625" style="1" customWidth="1"/>
    <col min="4" max="4" width="10.7109375" style="1" customWidth="1"/>
    <col min="5" max="5" width="12.7109375" style="1" customWidth="1"/>
    <col min="6" max="6" width="8.00390625" style="1" customWidth="1"/>
    <col min="7" max="7" width="25.00390625" style="1" customWidth="1"/>
    <col min="8" max="8" width="10.7109375" style="1" customWidth="1"/>
    <col min="9" max="9" width="8.28125" style="1" customWidth="1"/>
    <col min="10" max="10" width="7.28125" style="1" customWidth="1"/>
    <col min="11" max="11" width="10.8515625" style="1" customWidth="1"/>
    <col min="12" max="12" width="7.8515625" style="1" customWidth="1"/>
    <col min="13" max="13" width="9.421875" style="1" customWidth="1"/>
    <col min="14" max="16384" width="11.28125" style="1" customWidth="1"/>
  </cols>
  <sheetData>
    <row r="1" s="2" customFormat="1" ht="15">
      <c r="B1" s="2" t="s">
        <v>0</v>
      </c>
    </row>
    <row r="2" s="2" customFormat="1" ht="15"/>
    <row r="3" spans="2:8" s="2" customFormat="1" ht="15">
      <c r="B3" s="3" t="s">
        <v>1</v>
      </c>
      <c r="D3" s="107"/>
      <c r="E3" s="107"/>
      <c r="F3" s="107"/>
      <c r="G3" s="4"/>
      <c r="H3" s="4"/>
    </row>
    <row r="4" spans="2:8" s="2" customFormat="1" ht="15">
      <c r="B4" s="3" t="s">
        <v>2</v>
      </c>
      <c r="D4" s="108"/>
      <c r="E4" s="108"/>
      <c r="F4" s="108"/>
      <c r="G4" s="5"/>
      <c r="H4" s="5"/>
    </row>
    <row r="5" s="2" customFormat="1" ht="15"/>
    <row r="6" spans="1:11" s="3" customFormat="1" ht="15">
      <c r="A6" s="3" t="s">
        <v>3</v>
      </c>
      <c r="G6" s="3" t="s">
        <v>4</v>
      </c>
      <c r="H6"/>
      <c r="K6" s="3" t="s">
        <v>5</v>
      </c>
    </row>
    <row r="7" spans="1:13" s="10" customFormat="1" ht="26.25">
      <c r="A7" s="6" t="s">
        <v>6</v>
      </c>
      <c r="B7" s="7" t="s">
        <v>7</v>
      </c>
      <c r="C7" s="7" t="s">
        <v>8</v>
      </c>
      <c r="D7" s="7"/>
      <c r="E7" s="8" t="s">
        <v>9</v>
      </c>
      <c r="F7" s="8" t="s">
        <v>10</v>
      </c>
      <c r="G7" s="8" t="s">
        <v>11</v>
      </c>
      <c r="H7" s="9" t="s">
        <v>12</v>
      </c>
      <c r="I7" s="8" t="s">
        <v>13</v>
      </c>
      <c r="J7" s="9" t="s">
        <v>14</v>
      </c>
      <c r="K7" s="8" t="s">
        <v>15</v>
      </c>
      <c r="L7" s="9" t="s">
        <v>16</v>
      </c>
      <c r="M7" s="9" t="s">
        <v>17</v>
      </c>
    </row>
    <row r="8" spans="1:13" s="2" customFormat="1" ht="15">
      <c r="A8" s="11">
        <v>1</v>
      </c>
      <c r="B8" s="12"/>
      <c r="C8" s="13"/>
      <c r="D8" s="14"/>
      <c r="E8" s="15"/>
      <c r="F8" s="15"/>
      <c r="G8" s="72"/>
      <c r="H8" s="76">
        <f aca="true" t="shared" si="0" ref="H8:H27">+IF(J8=0,0,G8)</f>
        <v>0</v>
      </c>
      <c r="I8" s="77"/>
      <c r="J8" s="79">
        <f aca="true" t="shared" si="1" ref="J8:J27">+IF(I8="","",IF(I8="G","Gran","Pública"))</f>
      </c>
      <c r="K8" s="80"/>
      <c r="L8" s="76">
        <f aca="true" t="shared" si="2" ref="L8:L27">+IF(K8&lt;&gt;"S",0,IF(I8&lt;&gt;"G",0,0.08*SUM(H8)))</f>
        <v>0</v>
      </c>
      <c r="M8" s="76">
        <f aca="true" t="shared" si="3" ref="M8:M27">+IF(K8&lt;&gt;"S",0,IF(I8&lt;&gt;"P",0,0.04*H8))</f>
        <v>0</v>
      </c>
    </row>
    <row r="9" spans="1:13" s="2" customFormat="1" ht="15">
      <c r="A9" s="16">
        <v>2</v>
      </c>
      <c r="B9" s="17"/>
      <c r="C9" s="18"/>
      <c r="D9" s="19"/>
      <c r="E9" s="20"/>
      <c r="F9" s="20"/>
      <c r="G9" s="73"/>
      <c r="H9" s="76">
        <f t="shared" si="0"/>
        <v>0</v>
      </c>
      <c r="I9" s="78"/>
      <c r="J9" s="79">
        <f t="shared" si="1"/>
      </c>
      <c r="K9" s="81"/>
      <c r="L9" s="76">
        <f t="shared" si="2"/>
        <v>0</v>
      </c>
      <c r="M9" s="76">
        <f t="shared" si="3"/>
        <v>0</v>
      </c>
    </row>
    <row r="10" spans="1:13" s="2" customFormat="1" ht="15">
      <c r="A10" s="16">
        <v>3</v>
      </c>
      <c r="B10" s="17"/>
      <c r="C10" s="18"/>
      <c r="D10" s="19"/>
      <c r="E10" s="20"/>
      <c r="F10" s="20"/>
      <c r="G10" s="73"/>
      <c r="H10" s="76">
        <f t="shared" si="0"/>
        <v>0</v>
      </c>
      <c r="I10" s="78"/>
      <c r="J10" s="79">
        <f t="shared" si="1"/>
      </c>
      <c r="K10" s="81"/>
      <c r="L10" s="76">
        <f t="shared" si="2"/>
        <v>0</v>
      </c>
      <c r="M10" s="76">
        <f t="shared" si="3"/>
        <v>0</v>
      </c>
    </row>
    <row r="11" spans="1:13" s="2" customFormat="1" ht="15">
      <c r="A11" s="16">
        <v>4</v>
      </c>
      <c r="B11" s="17"/>
      <c r="C11" s="18"/>
      <c r="D11" s="19"/>
      <c r="E11" s="20"/>
      <c r="F11" s="20"/>
      <c r="G11" s="73"/>
      <c r="H11" s="76">
        <f t="shared" si="0"/>
        <v>0</v>
      </c>
      <c r="I11" s="78"/>
      <c r="J11" s="79">
        <f t="shared" si="1"/>
      </c>
      <c r="K11" s="81"/>
      <c r="L11" s="76">
        <f t="shared" si="2"/>
        <v>0</v>
      </c>
      <c r="M11" s="76">
        <f t="shared" si="3"/>
        <v>0</v>
      </c>
    </row>
    <row r="12" spans="1:13" s="2" customFormat="1" ht="15">
      <c r="A12" s="16">
        <v>5</v>
      </c>
      <c r="B12" s="17"/>
      <c r="C12" s="18"/>
      <c r="D12" s="19"/>
      <c r="E12" s="20"/>
      <c r="F12" s="20"/>
      <c r="G12" s="73"/>
      <c r="H12" s="76">
        <f t="shared" si="0"/>
        <v>0</v>
      </c>
      <c r="I12" s="78"/>
      <c r="J12" s="79">
        <f t="shared" si="1"/>
      </c>
      <c r="K12" s="81"/>
      <c r="L12" s="76">
        <f t="shared" si="2"/>
        <v>0</v>
      </c>
      <c r="M12" s="76">
        <f t="shared" si="3"/>
        <v>0</v>
      </c>
    </row>
    <row r="13" spans="1:13" s="2" customFormat="1" ht="15">
      <c r="A13" s="16">
        <v>6</v>
      </c>
      <c r="B13" s="17"/>
      <c r="C13" s="18"/>
      <c r="D13" s="19"/>
      <c r="E13" s="20"/>
      <c r="F13" s="20"/>
      <c r="G13" s="73"/>
      <c r="H13" s="76">
        <f t="shared" si="0"/>
        <v>0</v>
      </c>
      <c r="I13" s="78"/>
      <c r="J13" s="79">
        <f t="shared" si="1"/>
      </c>
      <c r="K13" s="81"/>
      <c r="L13" s="76">
        <f t="shared" si="2"/>
        <v>0</v>
      </c>
      <c r="M13" s="76">
        <f t="shared" si="3"/>
        <v>0</v>
      </c>
    </row>
    <row r="14" spans="1:13" s="2" customFormat="1" ht="15">
      <c r="A14" s="16">
        <v>7</v>
      </c>
      <c r="B14" s="17"/>
      <c r="C14" s="18"/>
      <c r="D14" s="19"/>
      <c r="E14" s="20"/>
      <c r="F14" s="20"/>
      <c r="G14" s="73"/>
      <c r="H14" s="76">
        <f t="shared" si="0"/>
        <v>0</v>
      </c>
      <c r="I14" s="78"/>
      <c r="J14" s="79">
        <f t="shared" si="1"/>
      </c>
      <c r="K14" s="81"/>
      <c r="L14" s="76">
        <f t="shared" si="2"/>
        <v>0</v>
      </c>
      <c r="M14" s="76">
        <f t="shared" si="3"/>
        <v>0</v>
      </c>
    </row>
    <row r="15" spans="1:13" s="2" customFormat="1" ht="15">
      <c r="A15" s="16">
        <v>8</v>
      </c>
      <c r="B15" s="17"/>
      <c r="C15" s="18"/>
      <c r="D15" s="19"/>
      <c r="E15" s="20"/>
      <c r="F15" s="20"/>
      <c r="G15" s="73"/>
      <c r="H15" s="76">
        <f t="shared" si="0"/>
        <v>0</v>
      </c>
      <c r="I15" s="78"/>
      <c r="J15" s="79">
        <f t="shared" si="1"/>
      </c>
      <c r="K15" s="81"/>
      <c r="L15" s="76">
        <f t="shared" si="2"/>
        <v>0</v>
      </c>
      <c r="M15" s="76">
        <f t="shared" si="3"/>
        <v>0</v>
      </c>
    </row>
    <row r="16" spans="1:13" s="2" customFormat="1" ht="15">
      <c r="A16" s="16">
        <v>9</v>
      </c>
      <c r="B16" s="17"/>
      <c r="C16" s="18"/>
      <c r="D16" s="19"/>
      <c r="E16" s="20"/>
      <c r="F16" s="20"/>
      <c r="G16" s="73"/>
      <c r="H16" s="76">
        <f t="shared" si="0"/>
        <v>0</v>
      </c>
      <c r="I16" s="78"/>
      <c r="J16" s="79">
        <f t="shared" si="1"/>
      </c>
      <c r="K16" s="81"/>
      <c r="L16" s="76">
        <f t="shared" si="2"/>
        <v>0</v>
      </c>
      <c r="M16" s="76">
        <f t="shared" si="3"/>
        <v>0</v>
      </c>
    </row>
    <row r="17" spans="1:13" s="2" customFormat="1" ht="15">
      <c r="A17" s="16">
        <v>10</v>
      </c>
      <c r="B17" s="17"/>
      <c r="C17" s="18"/>
      <c r="D17" s="19"/>
      <c r="E17" s="20"/>
      <c r="F17" s="20"/>
      <c r="G17" s="73"/>
      <c r="H17" s="76">
        <f t="shared" si="0"/>
        <v>0</v>
      </c>
      <c r="I17" s="78"/>
      <c r="J17" s="79">
        <f t="shared" si="1"/>
      </c>
      <c r="K17" s="81"/>
      <c r="L17" s="76">
        <f t="shared" si="2"/>
        <v>0</v>
      </c>
      <c r="M17" s="76">
        <f t="shared" si="3"/>
        <v>0</v>
      </c>
    </row>
    <row r="18" spans="1:13" s="2" customFormat="1" ht="15">
      <c r="A18" s="16">
        <v>11</v>
      </c>
      <c r="B18" s="17"/>
      <c r="C18" s="18"/>
      <c r="D18" s="19"/>
      <c r="E18" s="20"/>
      <c r="F18" s="20"/>
      <c r="G18" s="73"/>
      <c r="H18" s="76">
        <f t="shared" si="0"/>
        <v>0</v>
      </c>
      <c r="I18" s="78"/>
      <c r="J18" s="79">
        <f t="shared" si="1"/>
      </c>
      <c r="K18" s="81"/>
      <c r="L18" s="76">
        <f t="shared" si="2"/>
        <v>0</v>
      </c>
      <c r="M18" s="76">
        <f t="shared" si="3"/>
        <v>0</v>
      </c>
    </row>
    <row r="19" spans="1:13" s="2" customFormat="1" ht="15">
      <c r="A19" s="16">
        <v>12</v>
      </c>
      <c r="B19" s="17"/>
      <c r="C19" s="18"/>
      <c r="D19" s="19"/>
      <c r="E19" s="20"/>
      <c r="F19" s="20"/>
      <c r="G19" s="73"/>
      <c r="H19" s="76">
        <f t="shared" si="0"/>
        <v>0</v>
      </c>
      <c r="I19" s="78"/>
      <c r="J19" s="79">
        <f t="shared" si="1"/>
      </c>
      <c r="K19" s="81"/>
      <c r="L19" s="76">
        <f t="shared" si="2"/>
        <v>0</v>
      </c>
      <c r="M19" s="76">
        <f t="shared" si="3"/>
        <v>0</v>
      </c>
    </row>
    <row r="20" spans="1:13" s="2" customFormat="1" ht="15">
      <c r="A20" s="16">
        <v>13</v>
      </c>
      <c r="B20" s="17"/>
      <c r="C20" s="18"/>
      <c r="D20" s="19"/>
      <c r="E20" s="20"/>
      <c r="F20" s="20"/>
      <c r="G20" s="73"/>
      <c r="H20" s="76">
        <f t="shared" si="0"/>
        <v>0</v>
      </c>
      <c r="I20" s="78"/>
      <c r="J20" s="79">
        <f t="shared" si="1"/>
      </c>
      <c r="K20" s="81"/>
      <c r="L20" s="76">
        <f t="shared" si="2"/>
        <v>0</v>
      </c>
      <c r="M20" s="76">
        <f t="shared" si="3"/>
        <v>0</v>
      </c>
    </row>
    <row r="21" spans="1:13" s="2" customFormat="1" ht="15">
      <c r="A21" s="16">
        <v>14</v>
      </c>
      <c r="B21" s="17"/>
      <c r="C21" s="18"/>
      <c r="D21" s="19"/>
      <c r="E21" s="20"/>
      <c r="F21" s="20"/>
      <c r="G21" s="73"/>
      <c r="H21" s="76">
        <f t="shared" si="0"/>
        <v>0</v>
      </c>
      <c r="I21" s="78"/>
      <c r="J21" s="79">
        <f t="shared" si="1"/>
      </c>
      <c r="K21" s="81"/>
      <c r="L21" s="76">
        <f t="shared" si="2"/>
        <v>0</v>
      </c>
      <c r="M21" s="76">
        <f t="shared" si="3"/>
        <v>0</v>
      </c>
    </row>
    <row r="22" spans="1:13" s="2" customFormat="1" ht="15">
      <c r="A22" s="16">
        <v>15</v>
      </c>
      <c r="B22" s="17"/>
      <c r="C22" s="18"/>
      <c r="D22" s="19"/>
      <c r="E22" s="20"/>
      <c r="F22" s="20"/>
      <c r="G22" s="73"/>
      <c r="H22" s="76">
        <f t="shared" si="0"/>
        <v>0</v>
      </c>
      <c r="I22" s="78"/>
      <c r="J22" s="79">
        <f t="shared" si="1"/>
      </c>
      <c r="K22" s="81"/>
      <c r="L22" s="76">
        <f t="shared" si="2"/>
        <v>0</v>
      </c>
      <c r="M22" s="76">
        <f t="shared" si="3"/>
        <v>0</v>
      </c>
    </row>
    <row r="23" spans="1:13" s="2" customFormat="1" ht="15">
      <c r="A23" s="16">
        <v>16</v>
      </c>
      <c r="B23" s="17"/>
      <c r="C23" s="18"/>
      <c r="D23" s="19"/>
      <c r="E23" s="20"/>
      <c r="F23" s="20"/>
      <c r="G23" s="73"/>
      <c r="H23" s="76">
        <f t="shared" si="0"/>
        <v>0</v>
      </c>
      <c r="I23" s="78"/>
      <c r="J23" s="79">
        <f t="shared" si="1"/>
      </c>
      <c r="K23" s="81"/>
      <c r="L23" s="76">
        <f t="shared" si="2"/>
        <v>0</v>
      </c>
      <c r="M23" s="76">
        <f t="shared" si="3"/>
        <v>0</v>
      </c>
    </row>
    <row r="24" spans="1:13" s="2" customFormat="1" ht="15">
      <c r="A24" s="16">
        <v>17</v>
      </c>
      <c r="B24" s="17"/>
      <c r="C24" s="18"/>
      <c r="D24" s="19"/>
      <c r="E24" s="20"/>
      <c r="F24" s="20"/>
      <c r="G24" s="73"/>
      <c r="H24" s="76">
        <f t="shared" si="0"/>
        <v>0</v>
      </c>
      <c r="I24" s="78"/>
      <c r="J24" s="79">
        <f t="shared" si="1"/>
      </c>
      <c r="K24" s="81"/>
      <c r="L24" s="76">
        <f t="shared" si="2"/>
        <v>0</v>
      </c>
      <c r="M24" s="76">
        <f t="shared" si="3"/>
        <v>0</v>
      </c>
    </row>
    <row r="25" spans="1:13" s="2" customFormat="1" ht="15">
      <c r="A25" s="16">
        <v>18</v>
      </c>
      <c r="B25" s="17"/>
      <c r="C25" s="18"/>
      <c r="D25" s="19"/>
      <c r="E25" s="20"/>
      <c r="F25" s="20"/>
      <c r="G25" s="73"/>
      <c r="H25" s="76">
        <f t="shared" si="0"/>
        <v>0</v>
      </c>
      <c r="I25" s="78"/>
      <c r="J25" s="79">
        <f t="shared" si="1"/>
      </c>
      <c r="K25" s="81"/>
      <c r="L25" s="76">
        <f t="shared" si="2"/>
        <v>0</v>
      </c>
      <c r="M25" s="76">
        <f t="shared" si="3"/>
        <v>0</v>
      </c>
    </row>
    <row r="26" spans="1:13" s="2" customFormat="1" ht="15">
      <c r="A26" s="16">
        <v>19</v>
      </c>
      <c r="B26" s="17"/>
      <c r="C26" s="18"/>
      <c r="D26" s="19"/>
      <c r="E26" s="20"/>
      <c r="F26" s="20"/>
      <c r="G26" s="73"/>
      <c r="H26" s="76">
        <f t="shared" si="0"/>
        <v>0</v>
      </c>
      <c r="I26" s="78"/>
      <c r="J26" s="79">
        <f t="shared" si="1"/>
      </c>
      <c r="K26" s="81"/>
      <c r="L26" s="76">
        <f t="shared" si="2"/>
        <v>0</v>
      </c>
      <c r="M26" s="76">
        <f t="shared" si="3"/>
        <v>0</v>
      </c>
    </row>
    <row r="27" spans="1:13" s="2" customFormat="1" ht="15">
      <c r="A27" s="22">
        <v>20</v>
      </c>
      <c r="B27" s="17"/>
      <c r="C27" s="18"/>
      <c r="D27" s="19"/>
      <c r="E27" s="20"/>
      <c r="F27" s="20"/>
      <c r="G27" s="74"/>
      <c r="H27" s="76">
        <f t="shared" si="0"/>
        <v>0</v>
      </c>
      <c r="I27" s="78"/>
      <c r="J27" s="79">
        <f t="shared" si="1"/>
      </c>
      <c r="K27" s="81"/>
      <c r="L27" s="76">
        <f t="shared" si="2"/>
        <v>0</v>
      </c>
      <c r="M27" s="76">
        <f t="shared" si="3"/>
        <v>0</v>
      </c>
    </row>
    <row r="28" spans="1:13" s="2" customFormat="1" ht="15">
      <c r="A28" s="23"/>
      <c r="B28" s="24" t="s">
        <v>18</v>
      </c>
      <c r="C28" s="25"/>
      <c r="D28" s="25"/>
      <c r="E28" s="25"/>
      <c r="F28" s="25"/>
      <c r="G28" s="25"/>
      <c r="H28" s="75"/>
      <c r="I28" s="25"/>
      <c r="J28" s="75"/>
      <c r="K28" s="26"/>
      <c r="L28" s="27">
        <f>+SUM(L8:L27)</f>
        <v>0</v>
      </c>
      <c r="M28" s="28">
        <f>+SUM(M8:M27)</f>
        <v>0</v>
      </c>
    </row>
    <row r="29" spans="1:13" s="2" customFormat="1" ht="15">
      <c r="A29" s="29"/>
      <c r="B29" s="30" t="s">
        <v>19</v>
      </c>
      <c r="C29" s="31"/>
      <c r="D29" s="31"/>
      <c r="E29" s="31"/>
      <c r="F29" s="31"/>
      <c r="G29" s="31"/>
      <c r="H29" s="31"/>
      <c r="I29" s="31"/>
      <c r="J29" s="31"/>
      <c r="K29" s="32"/>
      <c r="L29" s="33">
        <f>L28</f>
        <v>0</v>
      </c>
      <c r="M29" s="33">
        <f>M28</f>
        <v>0</v>
      </c>
    </row>
    <row r="30" spans="2:13" s="2" customFormat="1" ht="15">
      <c r="B30" s="34" t="s">
        <v>20</v>
      </c>
      <c r="C30" s="35" t="s">
        <v>21</v>
      </c>
      <c r="D30" s="35"/>
      <c r="E30" s="35"/>
      <c r="F30" s="35"/>
      <c r="G30" s="35"/>
      <c r="H30" s="35"/>
      <c r="I30" s="35"/>
      <c r="J30" s="35"/>
      <c r="K30" s="36"/>
      <c r="L30" s="37">
        <f>+IF(SUM(L29:M29)&gt;10,10,SUM(L29:M29))</f>
        <v>0</v>
      </c>
      <c r="M30" s="38"/>
    </row>
    <row r="31" s="2" customFormat="1" ht="15"/>
    <row r="32" s="3" customFormat="1" ht="15">
      <c r="A32" s="3" t="s">
        <v>22</v>
      </c>
    </row>
    <row r="33" spans="2:7" s="3" customFormat="1" ht="15">
      <c r="B33" s="3" t="s">
        <v>23</v>
      </c>
      <c r="G33" s="3" t="s">
        <v>24</v>
      </c>
    </row>
    <row r="34" spans="1:8" s="2" customFormat="1" ht="15">
      <c r="A34" s="114" t="s">
        <v>6</v>
      </c>
      <c r="B34" s="109" t="s">
        <v>25</v>
      </c>
      <c r="C34" s="109"/>
      <c r="D34" s="39"/>
      <c r="E34" s="39"/>
      <c r="F34" s="40"/>
      <c r="G34" s="41" t="s">
        <v>26</v>
      </c>
      <c r="H34" s="84" t="s">
        <v>27</v>
      </c>
    </row>
    <row r="35" spans="1:8" s="2" customFormat="1" ht="15">
      <c r="A35" s="115">
        <v>1</v>
      </c>
      <c r="B35" s="111"/>
      <c r="C35" s="110"/>
      <c r="D35" s="110"/>
      <c r="E35" s="110"/>
      <c r="F35" s="110"/>
      <c r="G35" s="82"/>
      <c r="H35" s="76">
        <f aca="true" t="shared" si="4" ref="H35:H49">+IF(OR(B35="",G35=""),0,IF(G35="",0,1))</f>
        <v>0</v>
      </c>
    </row>
    <row r="36" spans="1:8" s="2" customFormat="1" ht="15">
      <c r="A36" s="115">
        <v>2</v>
      </c>
      <c r="B36" s="112"/>
      <c r="C36" s="105"/>
      <c r="D36" s="105"/>
      <c r="E36" s="105"/>
      <c r="F36" s="105"/>
      <c r="G36" s="82"/>
      <c r="H36" s="76">
        <f t="shared" si="4"/>
        <v>0</v>
      </c>
    </row>
    <row r="37" spans="1:8" s="2" customFormat="1" ht="15">
      <c r="A37" s="115">
        <v>3</v>
      </c>
      <c r="B37" s="112"/>
      <c r="C37" s="105"/>
      <c r="D37" s="105"/>
      <c r="E37" s="105"/>
      <c r="F37" s="105"/>
      <c r="G37" s="82"/>
      <c r="H37" s="76">
        <f t="shared" si="4"/>
        <v>0</v>
      </c>
    </row>
    <row r="38" spans="1:8" s="2" customFormat="1" ht="15">
      <c r="A38" s="115">
        <v>4</v>
      </c>
      <c r="B38" s="112"/>
      <c r="C38" s="105"/>
      <c r="D38" s="105"/>
      <c r="E38" s="105"/>
      <c r="F38" s="105"/>
      <c r="G38" s="82"/>
      <c r="H38" s="76">
        <f t="shared" si="4"/>
        <v>0</v>
      </c>
    </row>
    <row r="39" spans="1:8" s="2" customFormat="1" ht="15">
      <c r="A39" s="115">
        <v>5</v>
      </c>
      <c r="B39" s="112"/>
      <c r="C39" s="105"/>
      <c r="D39" s="105"/>
      <c r="E39" s="105"/>
      <c r="F39" s="105"/>
      <c r="G39" s="82"/>
      <c r="H39" s="76">
        <f t="shared" si="4"/>
        <v>0</v>
      </c>
    </row>
    <row r="40" spans="1:8" s="2" customFormat="1" ht="15">
      <c r="A40" s="115">
        <v>6</v>
      </c>
      <c r="B40" s="112"/>
      <c r="C40" s="105"/>
      <c r="D40" s="105"/>
      <c r="E40" s="105"/>
      <c r="F40" s="105"/>
      <c r="G40" s="82"/>
      <c r="H40" s="76">
        <f t="shared" si="4"/>
        <v>0</v>
      </c>
    </row>
    <row r="41" spans="1:8" s="2" customFormat="1" ht="15">
      <c r="A41" s="115">
        <v>7</v>
      </c>
      <c r="B41" s="112"/>
      <c r="C41" s="105"/>
      <c r="D41" s="105"/>
      <c r="E41" s="105"/>
      <c r="F41" s="105"/>
      <c r="G41" s="82"/>
      <c r="H41" s="76">
        <f t="shared" si="4"/>
        <v>0</v>
      </c>
    </row>
    <row r="42" spans="1:8" s="2" customFormat="1" ht="15">
      <c r="A42" s="115">
        <v>8</v>
      </c>
      <c r="B42" s="112"/>
      <c r="C42" s="105"/>
      <c r="D42" s="105"/>
      <c r="E42" s="105"/>
      <c r="F42" s="105"/>
      <c r="G42" s="82"/>
      <c r="H42" s="76">
        <f t="shared" si="4"/>
        <v>0</v>
      </c>
    </row>
    <row r="43" spans="1:8" s="2" customFormat="1" ht="15">
      <c r="A43" s="115">
        <v>9</v>
      </c>
      <c r="B43" s="112"/>
      <c r="C43" s="105"/>
      <c r="D43" s="105"/>
      <c r="E43" s="105"/>
      <c r="F43" s="105"/>
      <c r="G43" s="82"/>
      <c r="H43" s="76">
        <f t="shared" si="4"/>
        <v>0</v>
      </c>
    </row>
    <row r="44" spans="1:8" s="2" customFormat="1" ht="15">
      <c r="A44" s="115">
        <v>10</v>
      </c>
      <c r="B44" s="112"/>
      <c r="C44" s="105"/>
      <c r="D44" s="105"/>
      <c r="E44" s="105"/>
      <c r="F44" s="105"/>
      <c r="G44" s="82"/>
      <c r="H44" s="76">
        <f t="shared" si="4"/>
        <v>0</v>
      </c>
    </row>
    <row r="45" spans="1:8" s="2" customFormat="1" ht="15">
      <c r="A45" s="115">
        <v>11</v>
      </c>
      <c r="B45" s="112"/>
      <c r="C45" s="105"/>
      <c r="D45" s="105"/>
      <c r="E45" s="105"/>
      <c r="F45" s="105"/>
      <c r="G45" s="82"/>
      <c r="H45" s="76">
        <f t="shared" si="4"/>
        <v>0</v>
      </c>
    </row>
    <row r="46" spans="1:8" s="2" customFormat="1" ht="15">
      <c r="A46" s="115">
        <v>12</v>
      </c>
      <c r="B46" s="112"/>
      <c r="C46" s="105"/>
      <c r="D46" s="105"/>
      <c r="E46" s="105"/>
      <c r="F46" s="105"/>
      <c r="G46" s="82"/>
      <c r="H46" s="76">
        <f t="shared" si="4"/>
        <v>0</v>
      </c>
    </row>
    <row r="47" spans="1:8" s="2" customFormat="1" ht="15">
      <c r="A47" s="115">
        <v>13</v>
      </c>
      <c r="B47" s="112"/>
      <c r="C47" s="105"/>
      <c r="D47" s="105"/>
      <c r="E47" s="105"/>
      <c r="F47" s="105"/>
      <c r="G47" s="82"/>
      <c r="H47" s="76">
        <f t="shared" si="4"/>
        <v>0</v>
      </c>
    </row>
    <row r="48" spans="1:8" s="2" customFormat="1" ht="15">
      <c r="A48" s="115">
        <v>14</v>
      </c>
      <c r="B48" s="112"/>
      <c r="C48" s="105"/>
      <c r="D48" s="105"/>
      <c r="E48" s="105"/>
      <c r="F48" s="105"/>
      <c r="G48" s="82"/>
      <c r="H48" s="76">
        <f t="shared" si="4"/>
        <v>0</v>
      </c>
    </row>
    <row r="49" spans="1:8" s="2" customFormat="1" ht="15">
      <c r="A49" s="115">
        <v>15</v>
      </c>
      <c r="B49" s="113"/>
      <c r="C49" s="106"/>
      <c r="D49" s="106"/>
      <c r="E49" s="106"/>
      <c r="F49" s="106"/>
      <c r="G49" s="82"/>
      <c r="H49" s="76">
        <f t="shared" si="4"/>
        <v>0</v>
      </c>
    </row>
    <row r="50" spans="1:8" s="2" customFormat="1" ht="15">
      <c r="A50" s="42"/>
      <c r="B50" s="24" t="s">
        <v>28</v>
      </c>
      <c r="C50" s="39"/>
      <c r="D50" s="39"/>
      <c r="E50" s="39"/>
      <c r="F50" s="43"/>
      <c r="G50" s="83"/>
      <c r="H50" s="76">
        <f>+SUM(H35:H49)</f>
        <v>0</v>
      </c>
    </row>
    <row r="51" spans="2:8" s="2" customFormat="1" ht="15">
      <c r="B51" s="34" t="s">
        <v>20</v>
      </c>
      <c r="C51" s="35" t="s">
        <v>29</v>
      </c>
      <c r="D51" s="35"/>
      <c r="E51" s="35"/>
      <c r="F51" s="35"/>
      <c r="G51" s="36"/>
      <c r="H51" s="56">
        <f>+IF(H50&gt;1,1,H50)</f>
        <v>0</v>
      </c>
    </row>
    <row r="52" s="2" customFormat="1" ht="15"/>
    <row r="53" s="2" customFormat="1" ht="15"/>
    <row r="54" spans="2:7" s="2" customFormat="1" ht="15">
      <c r="B54" s="3" t="s">
        <v>30</v>
      </c>
      <c r="C54" s="3" t="s">
        <v>31</v>
      </c>
      <c r="G54" s="3" t="s">
        <v>32</v>
      </c>
    </row>
    <row r="55" spans="1:12" s="2" customFormat="1" ht="45">
      <c r="A55" s="119" t="s">
        <v>6</v>
      </c>
      <c r="B55" s="44" t="s">
        <v>33</v>
      </c>
      <c r="C55" s="41"/>
      <c r="D55" s="41" t="s">
        <v>34</v>
      </c>
      <c r="E55" s="41" t="s">
        <v>35</v>
      </c>
      <c r="F55" s="45" t="s">
        <v>13</v>
      </c>
      <c r="G55" s="88" t="s">
        <v>14</v>
      </c>
      <c r="H55" s="89" t="s">
        <v>36</v>
      </c>
      <c r="I55" s="89" t="s">
        <v>37</v>
      </c>
      <c r="J55" s="46"/>
      <c r="K55" s="89" t="s">
        <v>38</v>
      </c>
      <c r="L55" s="89" t="s">
        <v>39</v>
      </c>
    </row>
    <row r="56" spans="1:12" s="2" customFormat="1" ht="15">
      <c r="A56" s="115">
        <v>1</v>
      </c>
      <c r="B56" s="116"/>
      <c r="C56" s="47"/>
      <c r="D56" s="47"/>
      <c r="E56" s="48"/>
      <c r="F56" s="85"/>
      <c r="G56" s="90">
        <f aca="true" t="shared" si="5" ref="G56:G90">+IF(F56="","",IF(F56="AP-VIN","ADMIN. PUBL-VINCULADES","ALTRES"))</f>
      </c>
      <c r="H56" s="76">
        <f aca="true" t="shared" si="6" ref="H56:H89">IF(B56="",0,IF(OR(E56&lt;&gt;"AS",F56&lt;&gt;"AP-VIN"),0,IF(D56="",0,IF(D56&lt;=10,0.05,IF(D56&lt;=45,0.1,IF(D56&lt;=90,0.2,0.4))))))</f>
        <v>0</v>
      </c>
      <c r="I56" s="76">
        <f aca="true" t="shared" si="7" ref="I56:I89">IF(B56="",0,IF(OR(E56&lt;&gt;"AP",F56&lt;&gt;"AP-VIN"),0,IF(D56="",0,IF(D56&lt;=10,0.1,IF(D56&lt;=45,0.2,IF(D56&lt;=90,0.4,0.8))))))</f>
        <v>0</v>
      </c>
      <c r="J56" s="91"/>
      <c r="K56" s="94">
        <f aca="true" t="shared" si="8" ref="K56:K89">IF(B56="",0,IF(OR(E56&lt;&gt;"AS",F56&lt;&gt;"ALTR"),0,IF(D56="",0,IF(D56&lt;=10,0.025,IF(D56&lt;=45,0.05,IF(D56&lt;=90,0.1,0.2))))))</f>
        <v>0</v>
      </c>
      <c r="L56" s="94">
        <f aca="true" t="shared" si="9" ref="L56:L90">IF(B56="",0,IF(OR(E56&lt;&gt;"AP",F56&lt;&gt;"ALTR"),0,IF(D56="",0,IF(D56&lt;=10,0.05,IF(D56&lt;=45,0.1,IF(D56&lt;=90,0.2,0.4))))))</f>
        <v>0</v>
      </c>
    </row>
    <row r="57" spans="1:12" s="2" customFormat="1" ht="15">
      <c r="A57" s="115">
        <v>2</v>
      </c>
      <c r="B57" s="117"/>
      <c r="C57" s="50"/>
      <c r="D57" s="50"/>
      <c r="E57" s="21"/>
      <c r="F57" s="86"/>
      <c r="G57" s="90">
        <f t="shared" si="5"/>
      </c>
      <c r="H57" s="76">
        <f t="shared" si="6"/>
        <v>0</v>
      </c>
      <c r="I57" s="76">
        <f t="shared" si="7"/>
        <v>0</v>
      </c>
      <c r="J57" s="92"/>
      <c r="K57" s="94">
        <f t="shared" si="8"/>
        <v>0</v>
      </c>
      <c r="L57" s="94">
        <f t="shared" si="9"/>
        <v>0</v>
      </c>
    </row>
    <row r="58" spans="1:12" s="2" customFormat="1" ht="15">
      <c r="A58" s="115">
        <v>3</v>
      </c>
      <c r="B58" s="117"/>
      <c r="C58" s="50"/>
      <c r="D58" s="50"/>
      <c r="E58" s="21"/>
      <c r="F58" s="86"/>
      <c r="G58" s="90">
        <f t="shared" si="5"/>
      </c>
      <c r="H58" s="76">
        <f t="shared" si="6"/>
        <v>0</v>
      </c>
      <c r="I58" s="76">
        <f t="shared" si="7"/>
        <v>0</v>
      </c>
      <c r="J58" s="92"/>
      <c r="K58" s="94">
        <f t="shared" si="8"/>
        <v>0</v>
      </c>
      <c r="L58" s="94">
        <f t="shared" si="9"/>
        <v>0</v>
      </c>
    </row>
    <row r="59" spans="1:12" s="2" customFormat="1" ht="15">
      <c r="A59" s="115">
        <v>4</v>
      </c>
      <c r="B59" s="117"/>
      <c r="C59" s="50"/>
      <c r="D59" s="50"/>
      <c r="E59" s="21"/>
      <c r="F59" s="86"/>
      <c r="G59" s="90">
        <f t="shared" si="5"/>
      </c>
      <c r="H59" s="76">
        <f t="shared" si="6"/>
        <v>0</v>
      </c>
      <c r="I59" s="76">
        <f t="shared" si="7"/>
        <v>0</v>
      </c>
      <c r="J59" s="92"/>
      <c r="K59" s="94">
        <f t="shared" si="8"/>
        <v>0</v>
      </c>
      <c r="L59" s="94">
        <f t="shared" si="9"/>
        <v>0</v>
      </c>
    </row>
    <row r="60" spans="1:12" s="2" customFormat="1" ht="15">
      <c r="A60" s="115">
        <v>5</v>
      </c>
      <c r="B60" s="117"/>
      <c r="C60" s="50"/>
      <c r="D60" s="50"/>
      <c r="E60" s="21"/>
      <c r="F60" s="86"/>
      <c r="G60" s="90">
        <f t="shared" si="5"/>
      </c>
      <c r="H60" s="76">
        <f t="shared" si="6"/>
        <v>0</v>
      </c>
      <c r="I60" s="76">
        <f t="shared" si="7"/>
        <v>0</v>
      </c>
      <c r="J60" s="92"/>
      <c r="K60" s="94">
        <f t="shared" si="8"/>
        <v>0</v>
      </c>
      <c r="L60" s="94">
        <f t="shared" si="9"/>
        <v>0</v>
      </c>
    </row>
    <row r="61" spans="1:12" s="2" customFormat="1" ht="15">
      <c r="A61" s="115">
        <v>6</v>
      </c>
      <c r="B61" s="117"/>
      <c r="C61" s="50"/>
      <c r="D61" s="50"/>
      <c r="E61" s="21"/>
      <c r="F61" s="86"/>
      <c r="G61" s="90">
        <f t="shared" si="5"/>
      </c>
      <c r="H61" s="76">
        <f t="shared" si="6"/>
        <v>0</v>
      </c>
      <c r="I61" s="76">
        <f t="shared" si="7"/>
        <v>0</v>
      </c>
      <c r="J61" s="92"/>
      <c r="K61" s="94">
        <f t="shared" si="8"/>
        <v>0</v>
      </c>
      <c r="L61" s="94">
        <f t="shared" si="9"/>
        <v>0</v>
      </c>
    </row>
    <row r="62" spans="1:12" s="2" customFormat="1" ht="15">
      <c r="A62" s="115">
        <v>7</v>
      </c>
      <c r="B62" s="117"/>
      <c r="C62" s="50"/>
      <c r="D62" s="50"/>
      <c r="E62" s="21"/>
      <c r="F62" s="86"/>
      <c r="G62" s="90">
        <f t="shared" si="5"/>
      </c>
      <c r="H62" s="76">
        <f t="shared" si="6"/>
        <v>0</v>
      </c>
      <c r="I62" s="76">
        <f t="shared" si="7"/>
        <v>0</v>
      </c>
      <c r="J62" s="92"/>
      <c r="K62" s="94">
        <f t="shared" si="8"/>
        <v>0</v>
      </c>
      <c r="L62" s="94">
        <f t="shared" si="9"/>
        <v>0</v>
      </c>
    </row>
    <row r="63" spans="1:12" s="2" customFormat="1" ht="15">
      <c r="A63" s="115">
        <v>8</v>
      </c>
      <c r="B63" s="117"/>
      <c r="C63" s="50"/>
      <c r="D63" s="50"/>
      <c r="E63" s="21"/>
      <c r="F63" s="86"/>
      <c r="G63" s="90">
        <f t="shared" si="5"/>
      </c>
      <c r="H63" s="76">
        <f t="shared" si="6"/>
        <v>0</v>
      </c>
      <c r="I63" s="76">
        <f t="shared" si="7"/>
        <v>0</v>
      </c>
      <c r="J63" s="92"/>
      <c r="K63" s="94">
        <f t="shared" si="8"/>
        <v>0</v>
      </c>
      <c r="L63" s="94">
        <f t="shared" si="9"/>
        <v>0</v>
      </c>
    </row>
    <row r="64" spans="1:12" s="2" customFormat="1" ht="15">
      <c r="A64" s="115">
        <v>9</v>
      </c>
      <c r="B64" s="117"/>
      <c r="C64" s="50"/>
      <c r="D64" s="50"/>
      <c r="E64" s="21"/>
      <c r="F64" s="86"/>
      <c r="G64" s="90">
        <f t="shared" si="5"/>
      </c>
      <c r="H64" s="76">
        <f t="shared" si="6"/>
        <v>0</v>
      </c>
      <c r="I64" s="76">
        <f t="shared" si="7"/>
        <v>0</v>
      </c>
      <c r="J64" s="92"/>
      <c r="K64" s="94">
        <f t="shared" si="8"/>
        <v>0</v>
      </c>
      <c r="L64" s="94">
        <f t="shared" si="9"/>
        <v>0</v>
      </c>
    </row>
    <row r="65" spans="1:12" s="2" customFormat="1" ht="15">
      <c r="A65" s="115">
        <v>10</v>
      </c>
      <c r="B65" s="117"/>
      <c r="C65" s="50"/>
      <c r="D65" s="50"/>
      <c r="E65" s="21"/>
      <c r="F65" s="86"/>
      <c r="G65" s="90">
        <f t="shared" si="5"/>
      </c>
      <c r="H65" s="76">
        <f t="shared" si="6"/>
        <v>0</v>
      </c>
      <c r="I65" s="76">
        <f t="shared" si="7"/>
        <v>0</v>
      </c>
      <c r="J65" s="92"/>
      <c r="K65" s="94">
        <f t="shared" si="8"/>
        <v>0</v>
      </c>
      <c r="L65" s="94">
        <f t="shared" si="9"/>
        <v>0</v>
      </c>
    </row>
    <row r="66" spans="1:12" s="2" customFormat="1" ht="15">
      <c r="A66" s="115">
        <v>11</v>
      </c>
      <c r="B66" s="117"/>
      <c r="C66" s="50"/>
      <c r="D66" s="50"/>
      <c r="E66" s="21"/>
      <c r="F66" s="86"/>
      <c r="G66" s="90">
        <f t="shared" si="5"/>
      </c>
      <c r="H66" s="76">
        <f t="shared" si="6"/>
        <v>0</v>
      </c>
      <c r="I66" s="76">
        <f t="shared" si="7"/>
        <v>0</v>
      </c>
      <c r="J66" s="92"/>
      <c r="K66" s="94">
        <f t="shared" si="8"/>
        <v>0</v>
      </c>
      <c r="L66" s="94">
        <f t="shared" si="9"/>
        <v>0</v>
      </c>
    </row>
    <row r="67" spans="1:12" s="2" customFormat="1" ht="15">
      <c r="A67" s="115">
        <v>12</v>
      </c>
      <c r="B67" s="117"/>
      <c r="C67" s="50"/>
      <c r="D67" s="50"/>
      <c r="E67" s="21"/>
      <c r="F67" s="86"/>
      <c r="G67" s="90">
        <f t="shared" si="5"/>
      </c>
      <c r="H67" s="76">
        <f t="shared" si="6"/>
        <v>0</v>
      </c>
      <c r="I67" s="76">
        <f t="shared" si="7"/>
        <v>0</v>
      </c>
      <c r="J67" s="92"/>
      <c r="K67" s="94">
        <f t="shared" si="8"/>
        <v>0</v>
      </c>
      <c r="L67" s="94">
        <f t="shared" si="9"/>
        <v>0</v>
      </c>
    </row>
    <row r="68" spans="1:12" s="2" customFormat="1" ht="15">
      <c r="A68" s="115">
        <v>13</v>
      </c>
      <c r="B68" s="117"/>
      <c r="C68" s="50"/>
      <c r="D68" s="50"/>
      <c r="E68" s="21"/>
      <c r="F68" s="86"/>
      <c r="G68" s="90">
        <f t="shared" si="5"/>
      </c>
      <c r="H68" s="76">
        <f t="shared" si="6"/>
        <v>0</v>
      </c>
      <c r="I68" s="76">
        <f t="shared" si="7"/>
        <v>0</v>
      </c>
      <c r="J68" s="92"/>
      <c r="K68" s="94">
        <f t="shared" si="8"/>
        <v>0</v>
      </c>
      <c r="L68" s="94">
        <f t="shared" si="9"/>
        <v>0</v>
      </c>
    </row>
    <row r="69" spans="1:12" s="2" customFormat="1" ht="15">
      <c r="A69" s="115">
        <v>14</v>
      </c>
      <c r="B69" s="117"/>
      <c r="C69" s="50"/>
      <c r="D69" s="50"/>
      <c r="E69" s="21"/>
      <c r="F69" s="86"/>
      <c r="G69" s="90">
        <f t="shared" si="5"/>
      </c>
      <c r="H69" s="76">
        <f t="shared" si="6"/>
        <v>0</v>
      </c>
      <c r="I69" s="76">
        <f t="shared" si="7"/>
        <v>0</v>
      </c>
      <c r="J69" s="92"/>
      <c r="K69" s="94">
        <f t="shared" si="8"/>
        <v>0</v>
      </c>
      <c r="L69" s="94">
        <f t="shared" si="9"/>
        <v>0</v>
      </c>
    </row>
    <row r="70" spans="1:12" s="2" customFormat="1" ht="15">
      <c r="A70" s="115">
        <v>15</v>
      </c>
      <c r="B70" s="117"/>
      <c r="C70" s="50"/>
      <c r="D70" s="50"/>
      <c r="E70" s="21"/>
      <c r="F70" s="86"/>
      <c r="G70" s="90">
        <f t="shared" si="5"/>
      </c>
      <c r="H70" s="76">
        <f t="shared" si="6"/>
        <v>0</v>
      </c>
      <c r="I70" s="76">
        <f t="shared" si="7"/>
        <v>0</v>
      </c>
      <c r="J70" s="92"/>
      <c r="K70" s="94">
        <f t="shared" si="8"/>
        <v>0</v>
      </c>
      <c r="L70" s="94">
        <f t="shared" si="9"/>
        <v>0</v>
      </c>
    </row>
    <row r="71" spans="1:12" s="2" customFormat="1" ht="15">
      <c r="A71" s="115">
        <v>16</v>
      </c>
      <c r="B71" s="117"/>
      <c r="C71" s="50"/>
      <c r="D71" s="50"/>
      <c r="E71" s="21"/>
      <c r="F71" s="86"/>
      <c r="G71" s="90">
        <f t="shared" si="5"/>
      </c>
      <c r="H71" s="76">
        <f t="shared" si="6"/>
        <v>0</v>
      </c>
      <c r="I71" s="76">
        <f t="shared" si="7"/>
        <v>0</v>
      </c>
      <c r="J71" s="92"/>
      <c r="K71" s="94">
        <f t="shared" si="8"/>
        <v>0</v>
      </c>
      <c r="L71" s="94">
        <f t="shared" si="9"/>
        <v>0</v>
      </c>
    </row>
    <row r="72" spans="1:12" s="2" customFormat="1" ht="15">
      <c r="A72" s="115">
        <v>17</v>
      </c>
      <c r="B72" s="117"/>
      <c r="C72" s="50"/>
      <c r="D72" s="50"/>
      <c r="E72" s="21"/>
      <c r="F72" s="86"/>
      <c r="G72" s="90">
        <f t="shared" si="5"/>
      </c>
      <c r="H72" s="76">
        <f t="shared" si="6"/>
        <v>0</v>
      </c>
      <c r="I72" s="76">
        <f t="shared" si="7"/>
        <v>0</v>
      </c>
      <c r="J72" s="92"/>
      <c r="K72" s="94">
        <f t="shared" si="8"/>
        <v>0</v>
      </c>
      <c r="L72" s="94">
        <f t="shared" si="9"/>
        <v>0</v>
      </c>
    </row>
    <row r="73" spans="1:12" s="2" customFormat="1" ht="15">
      <c r="A73" s="115">
        <v>18</v>
      </c>
      <c r="B73" s="117"/>
      <c r="C73" s="50"/>
      <c r="D73" s="50"/>
      <c r="E73" s="21"/>
      <c r="F73" s="86"/>
      <c r="G73" s="90">
        <f t="shared" si="5"/>
      </c>
      <c r="H73" s="76">
        <f t="shared" si="6"/>
        <v>0</v>
      </c>
      <c r="I73" s="76">
        <f t="shared" si="7"/>
        <v>0</v>
      </c>
      <c r="J73" s="92"/>
      <c r="K73" s="94">
        <f t="shared" si="8"/>
        <v>0</v>
      </c>
      <c r="L73" s="94">
        <f t="shared" si="9"/>
        <v>0</v>
      </c>
    </row>
    <row r="74" spans="1:12" s="2" customFormat="1" ht="15">
      <c r="A74" s="115">
        <v>19</v>
      </c>
      <c r="B74" s="117"/>
      <c r="C74" s="50"/>
      <c r="D74" s="50"/>
      <c r="E74" s="21"/>
      <c r="F74" s="86"/>
      <c r="G74" s="90">
        <f t="shared" si="5"/>
      </c>
      <c r="H74" s="76">
        <f t="shared" si="6"/>
        <v>0</v>
      </c>
      <c r="I74" s="76">
        <f t="shared" si="7"/>
        <v>0</v>
      </c>
      <c r="J74" s="92"/>
      <c r="K74" s="94">
        <f t="shared" si="8"/>
        <v>0</v>
      </c>
      <c r="L74" s="94">
        <f t="shared" si="9"/>
        <v>0</v>
      </c>
    </row>
    <row r="75" spans="1:12" s="2" customFormat="1" ht="15">
      <c r="A75" s="115">
        <v>20</v>
      </c>
      <c r="B75" s="117"/>
      <c r="C75" s="50"/>
      <c r="D75" s="50"/>
      <c r="E75" s="21"/>
      <c r="F75" s="86"/>
      <c r="G75" s="90">
        <f t="shared" si="5"/>
      </c>
      <c r="H75" s="76">
        <f t="shared" si="6"/>
        <v>0</v>
      </c>
      <c r="I75" s="76">
        <f t="shared" si="7"/>
        <v>0</v>
      </c>
      <c r="J75" s="92"/>
      <c r="K75" s="94">
        <f t="shared" si="8"/>
        <v>0</v>
      </c>
      <c r="L75" s="94">
        <f t="shared" si="9"/>
        <v>0</v>
      </c>
    </row>
    <row r="76" spans="1:12" s="2" customFormat="1" ht="15">
      <c r="A76" s="115">
        <v>21</v>
      </c>
      <c r="B76" s="117"/>
      <c r="C76" s="50"/>
      <c r="D76" s="50"/>
      <c r="E76" s="21"/>
      <c r="F76" s="86"/>
      <c r="G76" s="90">
        <f t="shared" si="5"/>
      </c>
      <c r="H76" s="76">
        <f t="shared" si="6"/>
        <v>0</v>
      </c>
      <c r="I76" s="76">
        <f t="shared" si="7"/>
        <v>0</v>
      </c>
      <c r="J76" s="92"/>
      <c r="K76" s="94">
        <f t="shared" si="8"/>
        <v>0</v>
      </c>
      <c r="L76" s="94">
        <f t="shared" si="9"/>
        <v>0</v>
      </c>
    </row>
    <row r="77" spans="1:12" s="2" customFormat="1" ht="15">
      <c r="A77" s="115">
        <v>22</v>
      </c>
      <c r="B77" s="117"/>
      <c r="C77" s="50"/>
      <c r="D77" s="50"/>
      <c r="E77" s="21"/>
      <c r="F77" s="86"/>
      <c r="G77" s="90">
        <f t="shared" si="5"/>
      </c>
      <c r="H77" s="76">
        <f t="shared" si="6"/>
        <v>0</v>
      </c>
      <c r="I77" s="76">
        <f t="shared" si="7"/>
        <v>0</v>
      </c>
      <c r="J77" s="92"/>
      <c r="K77" s="94">
        <f t="shared" si="8"/>
        <v>0</v>
      </c>
      <c r="L77" s="94">
        <f t="shared" si="9"/>
        <v>0</v>
      </c>
    </row>
    <row r="78" spans="1:12" s="2" customFormat="1" ht="15">
      <c r="A78" s="115">
        <v>23</v>
      </c>
      <c r="B78" s="117"/>
      <c r="C78" s="50"/>
      <c r="D78" s="50"/>
      <c r="E78" s="21"/>
      <c r="F78" s="86"/>
      <c r="G78" s="90">
        <f t="shared" si="5"/>
      </c>
      <c r="H78" s="76">
        <f t="shared" si="6"/>
        <v>0</v>
      </c>
      <c r="I78" s="76">
        <f t="shared" si="7"/>
        <v>0</v>
      </c>
      <c r="J78" s="92"/>
      <c r="K78" s="94">
        <f t="shared" si="8"/>
        <v>0</v>
      </c>
      <c r="L78" s="94">
        <f t="shared" si="9"/>
        <v>0</v>
      </c>
    </row>
    <row r="79" spans="1:12" s="2" customFormat="1" ht="15">
      <c r="A79" s="115">
        <v>24</v>
      </c>
      <c r="B79" s="117"/>
      <c r="C79" s="50"/>
      <c r="D79" s="50"/>
      <c r="E79" s="21"/>
      <c r="F79" s="86"/>
      <c r="G79" s="90">
        <f t="shared" si="5"/>
      </c>
      <c r="H79" s="76">
        <f t="shared" si="6"/>
        <v>0</v>
      </c>
      <c r="I79" s="76">
        <f t="shared" si="7"/>
        <v>0</v>
      </c>
      <c r="J79" s="92"/>
      <c r="K79" s="94">
        <f t="shared" si="8"/>
        <v>0</v>
      </c>
      <c r="L79" s="94">
        <f t="shared" si="9"/>
        <v>0</v>
      </c>
    </row>
    <row r="80" spans="1:12" s="2" customFormat="1" ht="15">
      <c r="A80" s="115">
        <v>25</v>
      </c>
      <c r="B80" s="117"/>
      <c r="C80" s="50"/>
      <c r="D80" s="50"/>
      <c r="E80" s="21"/>
      <c r="F80" s="86"/>
      <c r="G80" s="90">
        <f t="shared" si="5"/>
      </c>
      <c r="H80" s="76">
        <f t="shared" si="6"/>
        <v>0</v>
      </c>
      <c r="I80" s="76">
        <f t="shared" si="7"/>
        <v>0</v>
      </c>
      <c r="J80" s="92"/>
      <c r="K80" s="94">
        <f t="shared" si="8"/>
        <v>0</v>
      </c>
      <c r="L80" s="94">
        <f t="shared" si="9"/>
        <v>0</v>
      </c>
    </row>
    <row r="81" spans="1:12" s="2" customFormat="1" ht="15">
      <c r="A81" s="115">
        <v>26</v>
      </c>
      <c r="B81" s="117"/>
      <c r="C81" s="50"/>
      <c r="D81" s="50"/>
      <c r="E81" s="21"/>
      <c r="F81" s="86"/>
      <c r="G81" s="90">
        <f t="shared" si="5"/>
      </c>
      <c r="H81" s="76">
        <f t="shared" si="6"/>
        <v>0</v>
      </c>
      <c r="I81" s="76">
        <f t="shared" si="7"/>
        <v>0</v>
      </c>
      <c r="J81" s="92"/>
      <c r="K81" s="94">
        <f t="shared" si="8"/>
        <v>0</v>
      </c>
      <c r="L81" s="94">
        <f t="shared" si="9"/>
        <v>0</v>
      </c>
    </row>
    <row r="82" spans="1:12" s="2" customFormat="1" ht="15">
      <c r="A82" s="115">
        <v>27</v>
      </c>
      <c r="B82" s="117"/>
      <c r="C82" s="50"/>
      <c r="D82" s="50"/>
      <c r="E82" s="21"/>
      <c r="F82" s="86"/>
      <c r="G82" s="90">
        <f t="shared" si="5"/>
      </c>
      <c r="H82" s="76">
        <f t="shared" si="6"/>
        <v>0</v>
      </c>
      <c r="I82" s="76">
        <f t="shared" si="7"/>
        <v>0</v>
      </c>
      <c r="J82" s="92"/>
      <c r="K82" s="94">
        <f t="shared" si="8"/>
        <v>0</v>
      </c>
      <c r="L82" s="94">
        <f t="shared" si="9"/>
        <v>0</v>
      </c>
    </row>
    <row r="83" spans="1:12" s="2" customFormat="1" ht="15">
      <c r="A83" s="115">
        <v>28</v>
      </c>
      <c r="B83" s="117"/>
      <c r="C83" s="50"/>
      <c r="D83" s="50"/>
      <c r="E83" s="21"/>
      <c r="F83" s="86"/>
      <c r="G83" s="90">
        <f t="shared" si="5"/>
      </c>
      <c r="H83" s="76">
        <f t="shared" si="6"/>
        <v>0</v>
      </c>
      <c r="I83" s="76">
        <f t="shared" si="7"/>
        <v>0</v>
      </c>
      <c r="J83" s="92"/>
      <c r="K83" s="94">
        <f t="shared" si="8"/>
        <v>0</v>
      </c>
      <c r="L83" s="94">
        <f t="shared" si="9"/>
        <v>0</v>
      </c>
    </row>
    <row r="84" spans="1:12" s="2" customFormat="1" ht="15">
      <c r="A84" s="115">
        <v>29</v>
      </c>
      <c r="B84" s="117"/>
      <c r="C84" s="50"/>
      <c r="D84" s="50"/>
      <c r="E84" s="21"/>
      <c r="F84" s="86"/>
      <c r="G84" s="90">
        <f t="shared" si="5"/>
      </c>
      <c r="H84" s="76">
        <f t="shared" si="6"/>
        <v>0</v>
      </c>
      <c r="I84" s="76">
        <f t="shared" si="7"/>
        <v>0</v>
      </c>
      <c r="J84" s="92"/>
      <c r="K84" s="94">
        <f t="shared" si="8"/>
        <v>0</v>
      </c>
      <c r="L84" s="94">
        <f t="shared" si="9"/>
        <v>0</v>
      </c>
    </row>
    <row r="85" spans="1:12" s="2" customFormat="1" ht="15">
      <c r="A85" s="115">
        <v>30</v>
      </c>
      <c r="B85" s="117"/>
      <c r="C85" s="50"/>
      <c r="D85" s="50"/>
      <c r="E85" s="21"/>
      <c r="F85" s="86"/>
      <c r="G85" s="90">
        <f t="shared" si="5"/>
      </c>
      <c r="H85" s="76">
        <f t="shared" si="6"/>
        <v>0</v>
      </c>
      <c r="I85" s="76">
        <f t="shared" si="7"/>
        <v>0</v>
      </c>
      <c r="J85" s="92"/>
      <c r="K85" s="94">
        <f t="shared" si="8"/>
        <v>0</v>
      </c>
      <c r="L85" s="94">
        <f t="shared" si="9"/>
        <v>0</v>
      </c>
    </row>
    <row r="86" spans="1:12" s="2" customFormat="1" ht="15">
      <c r="A86" s="115">
        <v>31</v>
      </c>
      <c r="B86" s="117"/>
      <c r="C86" s="50"/>
      <c r="D86" s="50"/>
      <c r="E86" s="21"/>
      <c r="F86" s="86"/>
      <c r="G86" s="90">
        <f t="shared" si="5"/>
      </c>
      <c r="H86" s="76">
        <f t="shared" si="6"/>
        <v>0</v>
      </c>
      <c r="I86" s="76">
        <f t="shared" si="7"/>
        <v>0</v>
      </c>
      <c r="J86" s="92"/>
      <c r="K86" s="94">
        <f t="shared" si="8"/>
        <v>0</v>
      </c>
      <c r="L86" s="94">
        <f t="shared" si="9"/>
        <v>0</v>
      </c>
    </row>
    <row r="87" spans="1:12" s="2" customFormat="1" ht="15">
      <c r="A87" s="115">
        <v>32</v>
      </c>
      <c r="B87" s="117"/>
      <c r="C87" s="50"/>
      <c r="D87" s="50"/>
      <c r="E87" s="21"/>
      <c r="F87" s="86"/>
      <c r="G87" s="90">
        <f t="shared" si="5"/>
      </c>
      <c r="H87" s="76">
        <f t="shared" si="6"/>
        <v>0</v>
      </c>
      <c r="I87" s="76">
        <f t="shared" si="7"/>
        <v>0</v>
      </c>
      <c r="J87" s="92"/>
      <c r="K87" s="94">
        <f t="shared" si="8"/>
        <v>0</v>
      </c>
      <c r="L87" s="94">
        <f t="shared" si="9"/>
        <v>0</v>
      </c>
    </row>
    <row r="88" spans="1:12" s="2" customFormat="1" ht="15">
      <c r="A88" s="115">
        <v>33</v>
      </c>
      <c r="B88" s="117"/>
      <c r="C88" s="50"/>
      <c r="D88" s="50"/>
      <c r="E88" s="21"/>
      <c r="F88" s="86"/>
      <c r="G88" s="90">
        <f t="shared" si="5"/>
      </c>
      <c r="H88" s="76">
        <f t="shared" si="6"/>
        <v>0</v>
      </c>
      <c r="I88" s="76">
        <f t="shared" si="7"/>
        <v>0</v>
      </c>
      <c r="J88" s="92"/>
      <c r="K88" s="94">
        <f t="shared" si="8"/>
        <v>0</v>
      </c>
      <c r="L88" s="94">
        <f t="shared" si="9"/>
        <v>0</v>
      </c>
    </row>
    <row r="89" spans="1:12" s="2" customFormat="1" ht="15">
      <c r="A89" s="115">
        <v>34</v>
      </c>
      <c r="B89" s="117"/>
      <c r="C89" s="50"/>
      <c r="D89" s="50"/>
      <c r="E89" s="21"/>
      <c r="F89" s="86"/>
      <c r="G89" s="90">
        <f t="shared" si="5"/>
      </c>
      <c r="H89" s="76">
        <f t="shared" si="6"/>
        <v>0</v>
      </c>
      <c r="I89" s="76">
        <f t="shared" si="7"/>
        <v>0</v>
      </c>
      <c r="J89" s="92"/>
      <c r="K89" s="94">
        <f t="shared" si="8"/>
        <v>0</v>
      </c>
      <c r="L89" s="94">
        <f t="shared" si="9"/>
        <v>0</v>
      </c>
    </row>
    <row r="90" spans="1:12" s="2" customFormat="1" ht="15">
      <c r="A90" s="115">
        <v>35</v>
      </c>
      <c r="B90" s="118"/>
      <c r="C90" s="51"/>
      <c r="D90" s="51"/>
      <c r="E90" s="52"/>
      <c r="F90" s="87"/>
      <c r="G90" s="90">
        <f t="shared" si="5"/>
      </c>
      <c r="H90" s="76">
        <f>+IF(OR(SUM(C90)=0,E90=""),0,IF(E90="AS",#REF!,0))</f>
        <v>0</v>
      </c>
      <c r="I90" s="76">
        <f>+IF(OR(SUM(C90)=0,E90=""),0,IF(E90="AP",#REF!*2,0))</f>
        <v>0</v>
      </c>
      <c r="J90" s="92"/>
      <c r="K90" s="94">
        <f>+IF(OR(SUM(F90)=0,H90=""),0,IF(H90="AS",#REF!,0))</f>
        <v>0</v>
      </c>
      <c r="L90" s="94">
        <f t="shared" si="9"/>
        <v>0</v>
      </c>
    </row>
    <row r="91" spans="2:12" s="2" customFormat="1" ht="15">
      <c r="B91" s="24" t="s">
        <v>28</v>
      </c>
      <c r="C91" s="25"/>
      <c r="D91" s="25"/>
      <c r="E91" s="25"/>
      <c r="F91" s="25"/>
      <c r="G91" s="32"/>
      <c r="H91" s="56">
        <f>+SUM(H56:H90)</f>
        <v>0</v>
      </c>
      <c r="I91" s="56">
        <f>+SUM(I56:I90)</f>
        <v>0</v>
      </c>
      <c r="J91" s="53"/>
      <c r="K91" s="93">
        <f>+SUM(K56:K90)</f>
        <v>0</v>
      </c>
      <c r="L91" s="93">
        <f>+SUM(L56:L90)</f>
        <v>0</v>
      </c>
    </row>
    <row r="92" spans="2:9" s="3" customFormat="1" ht="15">
      <c r="B92" s="54" t="s">
        <v>20</v>
      </c>
      <c r="C92" s="55" t="s">
        <v>40</v>
      </c>
      <c r="D92" s="55"/>
      <c r="E92" s="35"/>
      <c r="F92" s="35"/>
      <c r="G92" s="36"/>
      <c r="H92" s="56">
        <f>+IF(SUM(H91:L91)&gt;3,3,SUM(H91:L91))</f>
        <v>0</v>
      </c>
      <c r="I92" s="57"/>
    </row>
    <row r="93" s="2" customFormat="1" ht="15"/>
    <row r="94" s="2" customFormat="1" ht="15"/>
    <row r="95" s="2" customFormat="1" ht="15">
      <c r="B95" s="3" t="s">
        <v>41</v>
      </c>
    </row>
    <row r="96" spans="1:8" s="2" customFormat="1" ht="15" customHeight="1">
      <c r="A96" s="58" t="s">
        <v>6</v>
      </c>
      <c r="B96" s="102" t="s">
        <v>33</v>
      </c>
      <c r="C96" s="102"/>
      <c r="D96" s="102"/>
      <c r="E96" s="102"/>
      <c r="F96" s="102"/>
      <c r="G96" s="103" t="s">
        <v>42</v>
      </c>
      <c r="H96" s="103"/>
    </row>
    <row r="97" spans="1:8" s="2" customFormat="1" ht="15" customHeight="1">
      <c r="A97" s="115">
        <v>1</v>
      </c>
      <c r="B97" s="120"/>
      <c r="C97" s="104"/>
      <c r="D97" s="104"/>
      <c r="E97" s="104"/>
      <c r="F97" s="104"/>
      <c r="G97" s="98"/>
      <c r="H97" s="98"/>
    </row>
    <row r="98" spans="1:8" s="2" customFormat="1" ht="15" customHeight="1">
      <c r="A98" s="115">
        <v>2</v>
      </c>
      <c r="B98" s="121"/>
      <c r="C98" s="97"/>
      <c r="D98" s="97"/>
      <c r="E98" s="97"/>
      <c r="F98" s="97"/>
      <c r="G98" s="98"/>
      <c r="H98" s="98"/>
    </row>
    <row r="99" spans="1:8" s="2" customFormat="1" ht="15" customHeight="1">
      <c r="A99" s="115">
        <v>3</v>
      </c>
      <c r="B99" s="121"/>
      <c r="C99" s="97"/>
      <c r="D99" s="97"/>
      <c r="E99" s="97"/>
      <c r="F99" s="97"/>
      <c r="G99" s="98"/>
      <c r="H99" s="98"/>
    </row>
    <row r="100" spans="1:8" s="2" customFormat="1" ht="15" customHeight="1">
      <c r="A100" s="115">
        <v>4</v>
      </c>
      <c r="B100" s="121"/>
      <c r="C100" s="97"/>
      <c r="D100" s="97"/>
      <c r="E100" s="97"/>
      <c r="F100" s="97"/>
      <c r="G100" s="98"/>
      <c r="H100" s="98"/>
    </row>
    <row r="101" spans="1:8" s="2" customFormat="1" ht="15" customHeight="1">
      <c r="A101" s="115">
        <v>5</v>
      </c>
      <c r="B101" s="121"/>
      <c r="C101" s="97"/>
      <c r="D101" s="97"/>
      <c r="E101" s="97"/>
      <c r="F101" s="97"/>
      <c r="G101" s="98"/>
      <c r="H101" s="98"/>
    </row>
    <row r="102" spans="1:8" s="2" customFormat="1" ht="15" customHeight="1">
      <c r="A102" s="115">
        <v>6</v>
      </c>
      <c r="B102" s="121"/>
      <c r="C102" s="97"/>
      <c r="D102" s="97"/>
      <c r="E102" s="97"/>
      <c r="F102" s="97"/>
      <c r="G102" s="98"/>
      <c r="H102" s="98"/>
    </row>
    <row r="103" spans="1:8" s="2" customFormat="1" ht="15" customHeight="1">
      <c r="A103" s="115">
        <v>7</v>
      </c>
      <c r="B103" s="121"/>
      <c r="C103" s="97"/>
      <c r="D103" s="97"/>
      <c r="E103" s="97"/>
      <c r="F103" s="97"/>
      <c r="G103" s="98"/>
      <c r="H103" s="98"/>
    </row>
    <row r="104" spans="1:8" s="2" customFormat="1" ht="15" customHeight="1">
      <c r="A104" s="115">
        <v>8</v>
      </c>
      <c r="B104" s="121"/>
      <c r="C104" s="97"/>
      <c r="D104" s="97"/>
      <c r="E104" s="97"/>
      <c r="F104" s="97"/>
      <c r="G104" s="98"/>
      <c r="H104" s="98"/>
    </row>
    <row r="105" spans="1:8" s="2" customFormat="1" ht="15" customHeight="1">
      <c r="A105" s="115">
        <v>9</v>
      </c>
      <c r="B105" s="121"/>
      <c r="C105" s="97"/>
      <c r="D105" s="97"/>
      <c r="E105" s="97"/>
      <c r="F105" s="97"/>
      <c r="G105" s="98"/>
      <c r="H105" s="98"/>
    </row>
    <row r="106" spans="1:8" s="2" customFormat="1" ht="15" customHeight="1">
      <c r="A106" s="115">
        <v>10</v>
      </c>
      <c r="B106" s="122"/>
      <c r="C106" s="99"/>
      <c r="D106" s="99"/>
      <c r="E106" s="99"/>
      <c r="F106" s="99"/>
      <c r="G106" s="100"/>
      <c r="H106" s="100"/>
    </row>
    <row r="107" spans="1:8" s="2" customFormat="1" ht="15">
      <c r="A107" s="42"/>
      <c r="B107" s="24" t="s">
        <v>28</v>
      </c>
      <c r="C107" s="59"/>
      <c r="D107" s="59"/>
      <c r="E107" s="59"/>
      <c r="F107" s="59"/>
      <c r="G107" s="60"/>
      <c r="H107" s="96">
        <f>SUM(G97:H106)</f>
        <v>0</v>
      </c>
    </row>
    <row r="108" spans="2:8" s="2" customFormat="1" ht="15">
      <c r="B108" s="54" t="s">
        <v>20</v>
      </c>
      <c r="C108" s="55" t="s">
        <v>43</v>
      </c>
      <c r="D108" s="55"/>
      <c r="E108" s="55"/>
      <c r="F108" s="61"/>
      <c r="G108" s="62"/>
      <c r="H108" s="95">
        <f>IF(SUM(G97:H106)&gt;1,1,SUM(G97:H106))</f>
        <v>0</v>
      </c>
    </row>
    <row r="109" s="2" customFormat="1" ht="15"/>
    <row r="110" s="2" customFormat="1" ht="15"/>
    <row r="111" s="2" customFormat="1" ht="15"/>
    <row r="112" s="2" customFormat="1" ht="15">
      <c r="B112" s="3" t="s">
        <v>44</v>
      </c>
    </row>
    <row r="113" spans="2:6" s="2" customFormat="1" ht="15">
      <c r="B113" s="101"/>
      <c r="C113" s="101"/>
      <c r="D113" s="101"/>
      <c r="E113" s="101"/>
      <c r="F113" s="101"/>
    </row>
    <row r="114" spans="2:6" s="2" customFormat="1" ht="15">
      <c r="B114" s="101"/>
      <c r="C114" s="101"/>
      <c r="D114" s="101"/>
      <c r="E114" s="101"/>
      <c r="F114" s="101"/>
    </row>
    <row r="115" spans="2:6" s="2" customFormat="1" ht="15">
      <c r="B115" s="101"/>
      <c r="C115" s="101"/>
      <c r="D115" s="101"/>
      <c r="E115" s="101"/>
      <c r="F115" s="101"/>
    </row>
    <row r="116" s="2" customFormat="1" ht="15"/>
    <row r="117" spans="2:8" s="2" customFormat="1" ht="15">
      <c r="B117" s="49"/>
      <c r="C117" s="63"/>
      <c r="D117" s="63"/>
      <c r="E117" s="63"/>
      <c r="F117" s="63"/>
      <c r="G117" s="63"/>
      <c r="H117" s="64"/>
    </row>
    <row r="118" spans="2:8" s="2" customFormat="1" ht="30.75" customHeight="1">
      <c r="B118" s="23"/>
      <c r="C118" s="65" t="s">
        <v>45</v>
      </c>
      <c r="D118" s="65" t="s">
        <v>22</v>
      </c>
      <c r="E118" s="66" t="s">
        <v>41</v>
      </c>
      <c r="F118" s="66" t="s">
        <v>46</v>
      </c>
      <c r="G118" s="42"/>
      <c r="H118" s="67"/>
    </row>
    <row r="119" spans="2:8" s="2" customFormat="1" ht="15">
      <c r="B119" s="68" t="s">
        <v>47</v>
      </c>
      <c r="C119" s="69">
        <f>L30</f>
        <v>0</v>
      </c>
      <c r="D119" s="69">
        <f>SUM(H51,H92)</f>
        <v>0</v>
      </c>
      <c r="E119" s="70">
        <f>H108</f>
        <v>0</v>
      </c>
      <c r="F119" s="71">
        <f>SUM(C119:E119)</f>
        <v>0</v>
      </c>
      <c r="G119" s="42"/>
      <c r="H119" s="67"/>
    </row>
    <row r="120" spans="2:8" s="2" customFormat="1" ht="15">
      <c r="B120" s="29"/>
      <c r="C120" s="31"/>
      <c r="D120" s="31"/>
      <c r="E120" s="31"/>
      <c r="F120" s="31"/>
      <c r="G120" s="31"/>
      <c r="H120" s="32"/>
    </row>
  </sheetData>
  <sheetProtection selectLockedCells="1" selectUnlockedCells="1"/>
  <mergeCells count="41">
    <mergeCell ref="D3:F3"/>
    <mergeCell ref="D4:F4"/>
    <mergeCell ref="B34:C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96:F96"/>
    <mergeCell ref="G96:H96"/>
    <mergeCell ref="B97:F97"/>
    <mergeCell ref="G97:H97"/>
    <mergeCell ref="B98:F98"/>
    <mergeCell ref="G98:H98"/>
    <mergeCell ref="G104:H104"/>
    <mergeCell ref="B99:F99"/>
    <mergeCell ref="G99:H99"/>
    <mergeCell ref="B100:F100"/>
    <mergeCell ref="G100:H100"/>
    <mergeCell ref="B101:F101"/>
    <mergeCell ref="G101:H101"/>
    <mergeCell ref="B105:F105"/>
    <mergeCell ref="G105:H105"/>
    <mergeCell ref="B106:F106"/>
    <mergeCell ref="G106:H106"/>
    <mergeCell ref="B113:F115"/>
    <mergeCell ref="B102:F102"/>
    <mergeCell ref="G102:H102"/>
    <mergeCell ref="B103:F103"/>
    <mergeCell ref="G103:H103"/>
    <mergeCell ref="B104:F104"/>
  </mergeCells>
  <dataValidations count="7">
    <dataValidation type="list" allowBlank="1" showErrorMessage="1" sqref="K8:K27">
      <formula1>"S,N"</formula1>
      <formula2>0</formula2>
    </dataValidation>
    <dataValidation type="list" allowBlank="1" showErrorMessage="1" sqref="F56:F90">
      <formula1>"AP-VIN,ALTR"</formula1>
      <formula2>0</formula2>
    </dataValidation>
    <dataValidation type="list" allowBlank="1" showErrorMessage="1" sqref="F50">
      <formula1>"""B"",""P"",""U"""</formula1>
      <formula2>0</formula2>
    </dataValidation>
    <dataValidation type="list" allowBlank="1" showErrorMessage="1" sqref="E56:E90">
      <formula1>"AS,AP"</formula1>
      <formula2>0</formula2>
    </dataValidation>
    <dataValidation type="list" allowBlank="1" showErrorMessage="1" sqref="I8:I27">
      <formula1>"G,P,"</formula1>
      <formula2>0</formula2>
    </dataValidation>
    <dataValidation allowBlank="1" showErrorMessage="1" sqref="F35:F49">
      <formula1>0</formula1>
      <formula2>0</formula2>
    </dataValidation>
    <dataValidation type="list" allowBlank="1" showErrorMessage="1" sqref="G35:G49">
      <formula1>"MU,CUD"</formula1>
      <formula2>0</formula2>
    </dataValidation>
  </dataValidations>
  <printOptions/>
  <pageMargins left="0.04027777777777778" right="0.0798611111111111" top="0.30972222222222223" bottom="0.30972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Granollers</cp:lastModifiedBy>
  <dcterms:created xsi:type="dcterms:W3CDTF">2019-01-31T07:38:57Z</dcterms:created>
  <dcterms:modified xsi:type="dcterms:W3CDTF">2020-04-16T12:15:54Z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</Properties>
</file>