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aloració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<sst xmlns="http://schemas.openxmlformats.org/spreadsheetml/2006/main" count="79" uniqueCount="57">
  <si>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RELACIÓ DE DOCUMENTS ACREDITATIUS DELS MÈRITS AL·LEGATS AL PROCÉS SELECTIU 13/2019 TS Economista</t>
  </si>
  <si>
    <t>NOM I COGNOMS DE L'ASPIRANT:</t>
  </si>
  <si>
    <t>NÚM. DE DOCUMENT IDENTIFICATIU DE L'ASPIRANT:</t>
  </si>
  <si>
    <t>EXPERIÈNCIA PROFESSIONAL:</t>
  </si>
  <si>
    <t>L=local, P=pública, E=privada</t>
  </si>
  <si>
    <t>S=Sí; N=No</t>
  </si>
  <si>
    <t>#</t>
  </si>
  <si>
    <t>Nom social de l'Empresa</t>
  </si>
  <si>
    <t>Categoria</t>
  </si>
  <si>
    <t>Inici</t>
  </si>
  <si>
    <t>Fi</t>
  </si>
  <si>
    <t>Dies</t>
  </si>
  <si>
    <t>Anys</t>
  </si>
  <si>
    <t>Tipus Entitat</t>
  </si>
  <si>
    <t>Tipus entitat</t>
  </si>
  <si>
    <t>Funcions anàlogues</t>
  </si>
  <si>
    <t>Valor Local</t>
  </si>
  <si>
    <t>Valor Pública</t>
  </si>
  <si>
    <t>Valor Privada</t>
  </si>
  <si>
    <t>T. Valoració:</t>
  </si>
  <si>
    <t>Valoració segons màxims</t>
  </si>
  <si>
    <t>(Máx: L=5;P=2;E=1)</t>
  </si>
  <si>
    <t>VALORACIÓ FINAL:</t>
  </si>
  <si>
    <t>(Máx = 8)</t>
  </si>
  <si>
    <t>FORMACIÓ</t>
  </si>
  <si>
    <t>FORMACIÓ REGLADA (diferent de l'aportada com a requisit)</t>
  </si>
  <si>
    <t>M= Màster universitari; CUiD= Carrera Universitària i Doctorat</t>
  </si>
  <si>
    <t>Títol</t>
  </si>
  <si>
    <t>Descripció tipus</t>
  </si>
  <si>
    <t>Val.</t>
  </si>
  <si>
    <t>SUMA TOTALS</t>
  </si>
  <si>
    <t>(máx=2,5)</t>
  </si>
  <si>
    <t>CURSOS</t>
  </si>
  <si>
    <t>AS= Assistència; AP= Aprofitament</t>
  </si>
  <si>
    <t>CURS</t>
  </si>
  <si>
    <t>Hores</t>
  </si>
  <si>
    <t>Any</t>
  </si>
  <si>
    <t>Certificat</t>
  </si>
  <si>
    <t>Base</t>
  </si>
  <si>
    <t>AS</t>
  </si>
  <si>
    <t>AP</t>
  </si>
  <si>
    <t>(Màx=2,5)</t>
  </si>
  <si>
    <t>INFORMÀTICA</t>
  </si>
  <si>
    <t>B=Bàsic; M=Mig; A=Avançat; C=Curs</t>
  </si>
  <si>
    <t>ACTIC</t>
  </si>
  <si>
    <t>Valor</t>
  </si>
  <si>
    <t>(Màx=0,6)</t>
  </si>
  <si>
    <t>Altres Llengües</t>
  </si>
  <si>
    <t>Nivell</t>
  </si>
  <si>
    <t>(Màx=0,4)</t>
  </si>
  <si>
    <t>ALTRES MÈRITS</t>
  </si>
  <si>
    <t>DESCRIPCIÓ</t>
  </si>
  <si>
    <t>(Màx=1)</t>
  </si>
  <si>
    <t>OBSERVACIONS</t>
  </si>
  <si>
    <t>EXPERIÈNCIA PROFESSIONAL</t>
  </si>
  <si>
    <t>Total</t>
  </si>
  <si>
    <t>Valor final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</si>
</sst>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"/>
    <numFmt numFmtId="167" formatCode="#,##0.00"/>
    <numFmt numFmtId="168" formatCode="#,##0.0"/>
    <numFmt numFmtId="169" formatCode="0.0"/>
    <numFmt numFmtId="170" formatCode="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1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Protection="1">
      <alignment/>
      <protection locked="0"/>
    </xf>
    <xf numFmtId="164" fontId="2" fillId="0" borderId="0" xfId="20" applyFont="1" applyProtection="1">
      <alignment/>
      <protection locked="0"/>
    </xf>
    <xf numFmtId="164" fontId="1" fillId="0" borderId="1" xfId="20" applyBorder="1" applyAlignment="1" applyProtection="1">
      <alignment horizontal="center" vertical="center"/>
      <protection locked="0"/>
    </xf>
    <xf numFmtId="164" fontId="1" fillId="0" borderId="0" xfId="20" applyBorder="1" applyAlignment="1" applyProtection="1">
      <alignment/>
      <protection locked="0"/>
    </xf>
    <xf numFmtId="164" fontId="0" fillId="0" borderId="1" xfId="0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4" fontId="1" fillId="0" borderId="2" xfId="20" applyFont="1" applyBorder="1" applyAlignment="1" applyProtection="1">
      <alignment wrapText="1"/>
      <protection locked="0"/>
    </xf>
    <xf numFmtId="164" fontId="3" fillId="0" borderId="3" xfId="20" applyFont="1" applyBorder="1" applyAlignment="1" applyProtection="1">
      <alignment wrapText="1"/>
      <protection locked="0"/>
    </xf>
    <xf numFmtId="164" fontId="3" fillId="0" borderId="3" xfId="20" applyFont="1" applyBorder="1" applyAlignment="1" applyProtection="1">
      <alignment horizontal="center" wrapText="1"/>
      <protection locked="0"/>
    </xf>
    <xf numFmtId="164" fontId="3" fillId="0" borderId="4" xfId="20" applyFont="1" applyBorder="1" applyAlignment="1" applyProtection="1">
      <alignment horizontal="center" wrapText="1"/>
      <protection locked="0"/>
    </xf>
    <xf numFmtId="164" fontId="1" fillId="0" borderId="0" xfId="20" applyAlignment="1" applyProtection="1">
      <alignment wrapText="1"/>
      <protection locked="0"/>
    </xf>
    <xf numFmtId="164" fontId="1" fillId="0" borderId="5" xfId="20" applyBorder="1" applyProtection="1">
      <alignment/>
      <protection locked="0"/>
    </xf>
    <xf numFmtId="164" fontId="1" fillId="0" borderId="6" xfId="20" applyBorder="1" applyAlignment="1" applyProtection="1">
      <alignment horizontal="left"/>
      <protection locked="0"/>
    </xf>
    <xf numFmtId="164" fontId="1" fillId="0" borderId="7" xfId="20" applyBorder="1" applyAlignment="1" applyProtection="1">
      <alignment horizontal="left"/>
      <protection locked="0"/>
    </xf>
    <xf numFmtId="164" fontId="1" fillId="0" borderId="7" xfId="20" applyBorder="1" applyAlignment="1" applyProtection="1">
      <alignment horizontal="center" wrapText="1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166" fontId="1" fillId="2" borderId="7" xfId="20" applyNumberFormat="1" applyFill="1" applyBorder="1" applyAlignment="1" applyProtection="1">
      <alignment horizontal="center"/>
      <protection locked="0"/>
    </xf>
    <xf numFmtId="167" fontId="1" fillId="2" borderId="7" xfId="20" applyNumberFormat="1" applyFill="1" applyBorder="1" applyProtection="1">
      <alignment/>
      <protection/>
    </xf>
    <xf numFmtId="164" fontId="1" fillId="0" borderId="7" xfId="20" applyFont="1" applyBorder="1" applyProtection="1">
      <alignment/>
      <protection locked="0"/>
    </xf>
    <xf numFmtId="164" fontId="1" fillId="2" borderId="8" xfId="20" applyFill="1" applyBorder="1" applyProtection="1">
      <alignment/>
      <protection/>
    </xf>
    <xf numFmtId="164" fontId="1" fillId="0" borderId="7" xfId="20" applyFont="1" applyBorder="1" applyAlignment="1" applyProtection="1">
      <alignment horizontal="center"/>
      <protection locked="0"/>
    </xf>
    <xf numFmtId="167" fontId="1" fillId="2" borderId="9" xfId="20" applyNumberFormat="1" applyFill="1" applyBorder="1" applyProtection="1">
      <alignment/>
      <protection/>
    </xf>
    <xf numFmtId="164" fontId="1" fillId="0" borderId="10" xfId="20" applyBorder="1" applyProtection="1">
      <alignment/>
      <protection locked="0"/>
    </xf>
    <xf numFmtId="164" fontId="1" fillId="0" borderId="11" xfId="20" applyBorder="1" applyAlignment="1" applyProtection="1">
      <alignment horizontal="left"/>
      <protection locked="0"/>
    </xf>
    <xf numFmtId="164" fontId="1" fillId="0" borderId="12" xfId="20" applyBorder="1" applyAlignment="1" applyProtection="1">
      <alignment horizontal="left"/>
      <protection locked="0"/>
    </xf>
    <xf numFmtId="164" fontId="1" fillId="0" borderId="12" xfId="20" applyBorder="1" applyAlignment="1" applyProtection="1">
      <alignment horizontal="center" wrapText="1"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166" fontId="1" fillId="2" borderId="12" xfId="20" applyNumberFormat="1" applyFill="1" applyBorder="1" applyAlignment="1" applyProtection="1">
      <alignment horizontal="center"/>
      <protection locked="0"/>
    </xf>
    <xf numFmtId="167" fontId="1" fillId="2" borderId="12" xfId="20" applyNumberFormat="1" applyFill="1" applyBorder="1" applyProtection="1">
      <alignment/>
      <protection/>
    </xf>
    <xf numFmtId="164" fontId="1" fillId="0" borderId="12" xfId="20" applyFont="1" applyBorder="1" applyProtection="1">
      <alignment/>
      <protection locked="0"/>
    </xf>
    <xf numFmtId="164" fontId="1" fillId="0" borderId="12" xfId="20" applyFont="1" applyBorder="1" applyAlignment="1" applyProtection="1">
      <alignment horizontal="center"/>
      <protection locked="0"/>
    </xf>
    <xf numFmtId="167" fontId="1" fillId="2" borderId="13" xfId="20" applyNumberFormat="1" applyFill="1" applyBorder="1" applyProtection="1">
      <alignment/>
      <protection/>
    </xf>
    <xf numFmtId="164" fontId="1" fillId="0" borderId="14" xfId="20" applyBorder="1" applyProtection="1">
      <alignment/>
      <protection locked="0"/>
    </xf>
    <xf numFmtId="166" fontId="1" fillId="2" borderId="15" xfId="20" applyNumberFormat="1" applyFill="1" applyBorder="1" applyAlignment="1" applyProtection="1">
      <alignment horizontal="center"/>
      <protection locked="0"/>
    </xf>
    <xf numFmtId="167" fontId="1" fillId="2" borderId="16" xfId="20" applyNumberFormat="1" applyFill="1" applyBorder="1" applyProtection="1">
      <alignment/>
      <protection/>
    </xf>
    <xf numFmtId="167" fontId="1" fillId="2" borderId="15" xfId="20" applyNumberFormat="1" applyFill="1" applyBorder="1" applyProtection="1">
      <alignment/>
      <protection/>
    </xf>
    <xf numFmtId="164" fontId="1" fillId="0" borderId="17" xfId="20" applyBorder="1" applyProtection="1">
      <alignment/>
      <protection locked="0"/>
    </xf>
    <xf numFmtId="164" fontId="1" fillId="0" borderId="18" xfId="20" applyFont="1" applyBorder="1" applyProtection="1">
      <alignment/>
      <protection locked="0"/>
    </xf>
    <xf numFmtId="164" fontId="1" fillId="0" borderId="19" xfId="20" applyBorder="1" applyProtection="1">
      <alignment/>
      <protection locked="0"/>
    </xf>
    <xf numFmtId="164" fontId="1" fillId="0" borderId="20" xfId="20" applyBorder="1" applyProtection="1">
      <alignment/>
      <protection locked="0"/>
    </xf>
    <xf numFmtId="167" fontId="1" fillId="2" borderId="20" xfId="20" applyNumberFormat="1" applyFill="1" applyBorder="1" applyProtection="1">
      <alignment/>
      <protection/>
    </xf>
    <xf numFmtId="167" fontId="1" fillId="2" borderId="1" xfId="20" applyNumberFormat="1" applyFill="1" applyBorder="1" applyProtection="1">
      <alignment/>
      <protection/>
    </xf>
    <xf numFmtId="164" fontId="1" fillId="0" borderId="21" xfId="20" applyBorder="1" applyProtection="1">
      <alignment/>
      <protection locked="0"/>
    </xf>
    <xf numFmtId="164" fontId="1" fillId="0" borderId="21" xfId="20" applyFont="1" applyBorder="1" applyProtection="1">
      <alignment/>
      <protection locked="0"/>
    </xf>
    <xf numFmtId="164" fontId="1" fillId="0" borderId="22" xfId="20" applyFont="1" applyBorder="1" applyProtection="1">
      <alignment/>
      <protection locked="0"/>
    </xf>
    <xf numFmtId="164" fontId="1" fillId="0" borderId="23" xfId="20" applyBorder="1" applyProtection="1">
      <alignment/>
      <protection locked="0"/>
    </xf>
    <xf numFmtId="164" fontId="2" fillId="0" borderId="18" xfId="20" applyFont="1" applyBorder="1" applyProtection="1">
      <alignment/>
      <protection locked="0"/>
    </xf>
    <xf numFmtId="164" fontId="2" fillId="0" borderId="19" xfId="20" applyFont="1" applyBorder="1" applyProtection="1">
      <alignment/>
      <protection locked="0"/>
    </xf>
    <xf numFmtId="164" fontId="2" fillId="0" borderId="20" xfId="20" applyFont="1" applyBorder="1" applyProtection="1">
      <alignment/>
      <protection locked="0"/>
    </xf>
    <xf numFmtId="167" fontId="2" fillId="2" borderId="1" xfId="20" applyNumberFormat="1" applyFont="1" applyFill="1" applyBorder="1" applyProtection="1">
      <alignment/>
      <protection/>
    </xf>
    <xf numFmtId="167" fontId="1" fillId="0" borderId="0" xfId="20" applyNumberFormat="1" applyProtection="1">
      <alignment/>
      <protection locked="0"/>
    </xf>
    <xf numFmtId="164" fontId="1" fillId="0" borderId="2" xfId="20" applyFont="1" applyBorder="1" applyProtection="1">
      <alignment/>
      <protection locked="0"/>
    </xf>
    <xf numFmtId="164" fontId="1" fillId="0" borderId="3" xfId="20" applyFont="1" applyBorder="1" applyAlignment="1" applyProtection="1">
      <alignment/>
      <protection locked="0"/>
    </xf>
    <xf numFmtId="164" fontId="1" fillId="0" borderId="3" xfId="20" applyBorder="1" applyAlignment="1" applyProtection="1">
      <alignment/>
      <protection locked="0"/>
    </xf>
    <xf numFmtId="164" fontId="1" fillId="0" borderId="3" xfId="20" applyFont="1" applyBorder="1" applyAlignment="1" applyProtection="1">
      <alignment horizontal="center"/>
      <protection locked="0"/>
    </xf>
    <xf numFmtId="164" fontId="1" fillId="0" borderId="3" xfId="20" applyFont="1" applyBorder="1" applyAlignment="1" applyProtection="1">
      <alignment horizontal="center" wrapText="1"/>
      <protection locked="0"/>
    </xf>
    <xf numFmtId="164" fontId="1" fillId="0" borderId="4" xfId="20" applyFont="1" applyBorder="1" applyAlignment="1" applyProtection="1">
      <alignment horizontal="center"/>
      <protection locked="0"/>
    </xf>
    <xf numFmtId="164" fontId="1" fillId="0" borderId="24" xfId="20" applyBorder="1" applyProtection="1">
      <alignment/>
      <protection locked="0"/>
    </xf>
    <xf numFmtId="164" fontId="4" fillId="0" borderId="7" xfId="21" applyFont="1" applyBorder="1" applyAlignment="1" applyProtection="1">
      <alignment/>
      <protection locked="0"/>
    </xf>
    <xf numFmtId="164" fontId="1" fillId="0" borderId="7" xfId="20" applyBorder="1" applyAlignment="1" applyProtection="1">
      <alignment/>
      <protection locked="0"/>
    </xf>
    <xf numFmtId="164" fontId="1" fillId="2" borderId="12" xfId="20" applyNumberFormat="1" applyFill="1" applyBorder="1" applyProtection="1">
      <alignment/>
      <protection/>
    </xf>
    <xf numFmtId="167" fontId="1" fillId="2" borderId="25" xfId="20" applyNumberFormat="1" applyFill="1" applyBorder="1" applyProtection="1">
      <alignment/>
      <protection/>
    </xf>
    <xf numFmtId="164" fontId="1" fillId="0" borderId="26" xfId="20" applyBorder="1" applyProtection="1">
      <alignment/>
      <protection locked="0"/>
    </xf>
    <xf numFmtId="164" fontId="4" fillId="0" borderId="12" xfId="21" applyFont="1" applyBorder="1" applyAlignment="1" applyProtection="1">
      <alignment/>
      <protection locked="0"/>
    </xf>
    <xf numFmtId="164" fontId="1" fillId="0" borderId="12" xfId="20" applyBorder="1" applyAlignment="1" applyProtection="1">
      <alignment/>
      <protection locked="0"/>
    </xf>
    <xf numFmtId="164" fontId="1" fillId="0" borderId="0" xfId="20" applyBorder="1" applyProtection="1">
      <alignment/>
      <protection locked="0"/>
    </xf>
    <xf numFmtId="164" fontId="1" fillId="0" borderId="19" xfId="20" applyBorder="1" applyAlignment="1" applyProtection="1">
      <alignment/>
      <protection locked="0"/>
    </xf>
    <xf numFmtId="164" fontId="1" fillId="0" borderId="19" xfId="20" applyBorder="1" applyAlignment="1" applyProtection="1">
      <alignment horizontal="center"/>
      <protection locked="0"/>
    </xf>
    <xf numFmtId="164" fontId="1" fillId="0" borderId="20" xfId="20" applyFill="1" applyBorder="1" applyProtection="1">
      <alignment/>
      <protection hidden="1" locked="0"/>
    </xf>
    <xf numFmtId="164" fontId="1" fillId="0" borderId="27" xfId="20" applyBorder="1" applyProtection="1">
      <alignment/>
      <protection locked="0"/>
    </xf>
    <xf numFmtId="164" fontId="1" fillId="0" borderId="28" xfId="20" applyBorder="1" applyAlignment="1" applyProtection="1">
      <alignment horizontal="left"/>
      <protection locked="0"/>
    </xf>
    <xf numFmtId="164" fontId="1" fillId="0" borderId="28" xfId="20" applyBorder="1" applyAlignment="1" applyProtection="1">
      <alignment horizontal="center"/>
      <protection locked="0"/>
    </xf>
    <xf numFmtId="164" fontId="1" fillId="0" borderId="28" xfId="20" applyFont="1" applyBorder="1" applyAlignment="1" applyProtection="1">
      <alignment horizontal="center"/>
      <protection locked="0"/>
    </xf>
    <xf numFmtId="167" fontId="1" fillId="2" borderId="29" xfId="20" applyNumberFormat="1" applyFill="1" applyBorder="1" applyProtection="1">
      <alignment/>
      <protection/>
    </xf>
    <xf numFmtId="167" fontId="1" fillId="2" borderId="28" xfId="20" applyNumberFormat="1" applyFill="1" applyBorder="1" applyProtection="1">
      <alignment/>
      <protection/>
    </xf>
    <xf numFmtId="164" fontId="1" fillId="0" borderId="30" xfId="20" applyBorder="1" applyAlignment="1" applyProtection="1">
      <alignment horizontal="left"/>
      <protection locked="0"/>
    </xf>
    <xf numFmtId="164" fontId="1" fillId="0" borderId="30" xfId="20" applyFont="1" applyBorder="1" applyAlignment="1" applyProtection="1">
      <alignment horizontal="center"/>
      <protection locked="0"/>
    </xf>
    <xf numFmtId="167" fontId="1" fillId="2" borderId="30" xfId="20" applyNumberFormat="1" applyFill="1" applyBorder="1" applyProtection="1">
      <alignment/>
      <protection/>
    </xf>
    <xf numFmtId="164" fontId="1" fillId="0" borderId="30" xfId="20" applyBorder="1" applyAlignment="1" applyProtection="1">
      <alignment horizontal="center"/>
      <protection locked="0"/>
    </xf>
    <xf numFmtId="167" fontId="1" fillId="2" borderId="31" xfId="20" applyNumberFormat="1" applyFill="1" applyBorder="1" applyProtection="1">
      <alignment/>
      <protection/>
    </xf>
    <xf numFmtId="168" fontId="1" fillId="0" borderId="20" xfId="20" applyNumberFormat="1" applyFill="1" applyBorder="1" applyProtection="1">
      <alignment/>
      <protection hidden="1" locked="0"/>
    </xf>
    <xf numFmtId="168" fontId="2" fillId="0" borderId="20" xfId="20" applyNumberFormat="1" applyFont="1" applyBorder="1" applyProtection="1">
      <alignment/>
      <protection locked="0"/>
    </xf>
    <xf numFmtId="167" fontId="2" fillId="0" borderId="0" xfId="20" applyNumberFormat="1" applyFont="1" applyProtection="1">
      <alignment/>
      <protection locked="0"/>
    </xf>
    <xf numFmtId="164" fontId="1" fillId="0" borderId="7" xfId="20" applyBorder="1" applyAlignment="1" applyProtection="1">
      <alignment horizontal="right"/>
      <protection locked="0"/>
    </xf>
    <xf numFmtId="164" fontId="1" fillId="0" borderId="7" xfId="20" applyBorder="1" applyAlignment="1" applyProtection="1">
      <alignment horizontal="center"/>
      <protection locked="0"/>
    </xf>
    <xf numFmtId="164" fontId="1" fillId="0" borderId="25" xfId="20" applyFont="1" applyBorder="1" applyAlignment="1" applyProtection="1">
      <alignment horizontal="center"/>
      <protection locked="0"/>
    </xf>
    <xf numFmtId="164" fontId="1" fillId="0" borderId="12" xfId="20" applyBorder="1" applyAlignment="1" applyProtection="1">
      <alignment horizontal="right"/>
      <protection locked="0"/>
    </xf>
    <xf numFmtId="164" fontId="1" fillId="0" borderId="12" xfId="20" applyBorder="1" applyAlignment="1" applyProtection="1">
      <alignment horizontal="center"/>
      <protection locked="0"/>
    </xf>
    <xf numFmtId="164" fontId="1" fillId="0" borderId="31" xfId="20" applyFont="1" applyBorder="1" applyProtection="1">
      <alignment/>
      <protection locked="0"/>
    </xf>
    <xf numFmtId="164" fontId="1" fillId="0" borderId="32" xfId="20" applyBorder="1" applyProtection="1">
      <alignment/>
      <protection locked="0"/>
    </xf>
    <xf numFmtId="169" fontId="1" fillId="0" borderId="33" xfId="20" applyNumberFormat="1" applyFont="1" applyFill="1" applyBorder="1" applyAlignment="1" applyProtection="1">
      <alignment horizontal="center"/>
      <protection locked="0"/>
    </xf>
    <xf numFmtId="164" fontId="1" fillId="0" borderId="31" xfId="20" applyFont="1" applyBorder="1" applyAlignment="1" applyProtection="1">
      <alignment horizontal="left"/>
      <protection locked="0"/>
    </xf>
    <xf numFmtId="164" fontId="1" fillId="0" borderId="32" xfId="20" applyBorder="1" applyAlignment="1" applyProtection="1">
      <alignment horizontal="left"/>
      <protection locked="0"/>
    </xf>
    <xf numFmtId="164" fontId="1" fillId="0" borderId="32" xfId="20" applyBorder="1" applyAlignment="1" applyProtection="1">
      <alignment horizontal="center"/>
      <protection locked="0"/>
    </xf>
    <xf numFmtId="170" fontId="1" fillId="0" borderId="33" xfId="20" applyNumberFormat="1" applyFont="1" applyFill="1" applyBorder="1" applyAlignment="1" applyProtection="1">
      <alignment horizontal="right"/>
      <protection locked="0"/>
    </xf>
    <xf numFmtId="164" fontId="1" fillId="0" borderId="1" xfId="20" applyFont="1" applyBorder="1" applyProtection="1">
      <alignment/>
      <protection locked="0"/>
    </xf>
    <xf numFmtId="170" fontId="1" fillId="2" borderId="1" xfId="20" applyNumberFormat="1" applyFill="1" applyBorder="1" applyProtection="1">
      <alignment/>
      <protection/>
    </xf>
    <xf numFmtId="164" fontId="2" fillId="0" borderId="1" xfId="20" applyFont="1" applyBorder="1" applyProtection="1">
      <alignment/>
      <protection locked="0"/>
    </xf>
    <xf numFmtId="170" fontId="2" fillId="2" borderId="1" xfId="20" applyNumberFormat="1" applyFont="1" applyFill="1" applyBorder="1" applyProtection="1">
      <alignment/>
      <protection/>
    </xf>
    <xf numFmtId="164" fontId="1" fillId="0" borderId="12" xfId="20" applyBorder="1" applyAlignment="1" applyProtection="1">
      <alignment horizontal="left" vertical="top"/>
      <protection locked="0"/>
    </xf>
    <xf numFmtId="164" fontId="1" fillId="0" borderId="34" xfId="20" applyBorder="1" applyProtection="1">
      <alignment/>
      <protection locked="0"/>
    </xf>
    <xf numFmtId="164" fontId="1" fillId="0" borderId="35" xfId="20" applyBorder="1" applyProtection="1">
      <alignment/>
      <protection locked="0"/>
    </xf>
    <xf numFmtId="164" fontId="1" fillId="0" borderId="36" xfId="20" applyBorder="1" applyProtection="1">
      <alignment/>
      <protection locked="0"/>
    </xf>
    <xf numFmtId="164" fontId="2" fillId="0" borderId="0" xfId="20" applyFont="1" applyBorder="1" applyAlignment="1" applyProtection="1">
      <alignment horizontal="center" wrapText="1"/>
      <protection locked="0"/>
    </xf>
    <xf numFmtId="164" fontId="1" fillId="0" borderId="37" xfId="20" applyBorder="1" applyProtection="1">
      <alignment/>
      <protection locked="0"/>
    </xf>
    <xf numFmtId="164" fontId="2" fillId="0" borderId="17" xfId="20" applyFont="1" applyBorder="1" applyAlignment="1" applyProtection="1">
      <alignment horizontal="right"/>
      <protection locked="0"/>
    </xf>
    <xf numFmtId="167" fontId="1" fillId="2" borderId="0" xfId="20" applyNumberFormat="1" applyFill="1" applyBorder="1" applyProtection="1">
      <alignment/>
      <protection/>
    </xf>
    <xf numFmtId="170" fontId="1" fillId="2" borderId="0" xfId="20" applyNumberFormat="1" applyFill="1" applyBorder="1" applyProtection="1">
      <alignment/>
      <protection/>
    </xf>
    <xf numFmtId="167" fontId="2" fillId="2" borderId="0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90" zoomScaleNormal="90" workbookViewId="0" topLeftCell="A1">
      <selection activeCell="M146" sqref="M146"/>
    </sheetView>
  </sheetViews>
  <sheetFormatPr defaultColWidth="10.28125" defaultRowHeight="12.75"/>
  <cols>
    <col min="1" max="1" width="2.8515625" style="1" customWidth="1"/>
    <col min="2" max="2" width="45.140625" style="1" customWidth="1"/>
    <col min="3" max="3" width="13.8515625" style="1" customWidth="1"/>
    <col min="4" max="4" width="10.7109375" style="1" customWidth="1"/>
    <col min="5" max="5" width="12.7109375" style="1" customWidth="1"/>
    <col min="6" max="6" width="8.00390625" style="1" customWidth="1"/>
    <col min="7" max="7" width="25.00390625" style="1" customWidth="1"/>
    <col min="8" max="8" width="9.00390625" style="1" customWidth="1"/>
    <col min="9" max="10" width="7.28125" style="1" customWidth="1"/>
    <col min="11" max="11" width="9.140625" style="1" customWidth="1"/>
    <col min="12" max="12" width="5.421875" style="1" customWidth="1"/>
    <col min="13" max="13" width="7.00390625" style="1" customWidth="1"/>
    <col min="14" max="14" width="7.421875" style="1" customWidth="1"/>
    <col min="15" max="16384" width="11.28125" style="1" customWidth="1"/>
  </cols>
  <sheetData>
    <row r="1" s="2" customFormat="1" ht="15">
      <c r="B1" s="2" t="s">
        <v>0</v>
      </c>
    </row>
    <row r="2" s="2" customFormat="1" ht="15"/>
    <row r="3" spans="2:8" s="2" customFormat="1" ht="15.75">
      <c r="B3" s="3" t="s">
        <v>1</v>
      </c>
      <c r="D3" s="4"/>
      <c r="E3" s="4"/>
      <c r="F3" s="4"/>
      <c r="G3" s="4"/>
      <c r="H3" s="5"/>
    </row>
    <row r="4" spans="2:8" s="2" customFormat="1" ht="15.75">
      <c r="B4" s="3" t="s">
        <v>2</v>
      </c>
      <c r="D4" s="6"/>
      <c r="E4" s="6"/>
      <c r="F4" s="6"/>
      <c r="G4" s="6"/>
      <c r="H4" s="7"/>
    </row>
    <row r="5" s="2" customFormat="1" ht="15"/>
    <row r="6" spans="1:11" s="3" customFormat="1" ht="15.75">
      <c r="A6" s="3" t="s">
        <v>3</v>
      </c>
      <c r="G6" s="3" t="s">
        <v>4</v>
      </c>
      <c r="H6"/>
      <c r="J6"/>
      <c r="K6" s="3" t="s">
        <v>5</v>
      </c>
    </row>
    <row r="7" spans="1:14" s="12" customFormat="1" ht="25.5">
      <c r="A7" s="8" t="s">
        <v>6</v>
      </c>
      <c r="B7" s="9" t="s">
        <v>7</v>
      </c>
      <c r="C7" s="9" t="s">
        <v>8</v>
      </c>
      <c r="D7" s="9"/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1" t="s">
        <v>18</v>
      </c>
    </row>
    <row r="8" spans="1:14" s="2" customFormat="1" ht="15.75">
      <c r="A8" s="13">
        <v>1</v>
      </c>
      <c r="B8" s="14"/>
      <c r="C8" s="15"/>
      <c r="D8" s="16"/>
      <c r="E8" s="17"/>
      <c r="F8" s="17"/>
      <c r="G8" s="18"/>
      <c r="H8" s="19">
        <f aca="true" t="shared" si="0" ref="H8:H27">+IF(J8=0,0,G8/365)</f>
        <v>0</v>
      </c>
      <c r="I8" s="20"/>
      <c r="J8" s="21">
        <f aca="true" t="shared" si="1" ref="J8:J27">+IF(I8="","",IF(I8="L","Local",IF(I8="P","Pública",IF(I8="E","Privada"))))</f>
        <v>0</v>
      </c>
      <c r="K8" s="22"/>
      <c r="L8" s="23">
        <f aca="true" t="shared" si="2" ref="L8:L27">+IF(K8&lt;&gt;"S",0,IF(I8&lt;&gt;"L",0,0.5*SUM(H8)))</f>
        <v>0</v>
      </c>
      <c r="M8" s="19">
        <f aca="true" t="shared" si="3" ref="M8:M27">+IF(K8&lt;&gt;"S",0,IF(I8&lt;&gt;"P",0,0.25*H8))</f>
        <v>0</v>
      </c>
      <c r="N8" s="19">
        <f aca="true" t="shared" si="4" ref="N8:N27">+IF(K8&lt;&gt;"S",0,IF(I8&lt;&gt;"E",0,H8*0.1))</f>
        <v>0</v>
      </c>
    </row>
    <row r="9" spans="1:14" s="2" customFormat="1" ht="15.75">
      <c r="A9" s="24">
        <v>2</v>
      </c>
      <c r="B9" s="25"/>
      <c r="C9" s="26"/>
      <c r="D9" s="27"/>
      <c r="E9" s="28"/>
      <c r="F9" s="28"/>
      <c r="G9" s="29"/>
      <c r="H9" s="30">
        <f t="shared" si="0"/>
        <v>0</v>
      </c>
      <c r="I9" s="31"/>
      <c r="J9" s="21">
        <f t="shared" si="1"/>
        <v>0</v>
      </c>
      <c r="K9" s="32"/>
      <c r="L9" s="33">
        <f t="shared" si="2"/>
        <v>0</v>
      </c>
      <c r="M9" s="30">
        <f t="shared" si="3"/>
        <v>0</v>
      </c>
      <c r="N9" s="30">
        <f t="shared" si="4"/>
        <v>0</v>
      </c>
    </row>
    <row r="10" spans="1:14" s="2" customFormat="1" ht="15.75">
      <c r="A10" s="24">
        <v>3</v>
      </c>
      <c r="B10" s="25"/>
      <c r="C10" s="26"/>
      <c r="D10" s="27"/>
      <c r="E10" s="28"/>
      <c r="F10" s="28"/>
      <c r="G10" s="29"/>
      <c r="H10" s="30">
        <f t="shared" si="0"/>
        <v>0</v>
      </c>
      <c r="I10" s="31"/>
      <c r="J10" s="21">
        <f t="shared" si="1"/>
        <v>0</v>
      </c>
      <c r="K10" s="32"/>
      <c r="L10" s="33">
        <f t="shared" si="2"/>
        <v>0</v>
      </c>
      <c r="M10" s="30">
        <f t="shared" si="3"/>
        <v>0</v>
      </c>
      <c r="N10" s="30">
        <f t="shared" si="4"/>
        <v>0</v>
      </c>
    </row>
    <row r="11" spans="1:14" s="2" customFormat="1" ht="15.75">
      <c r="A11" s="24">
        <v>4</v>
      </c>
      <c r="B11" s="25"/>
      <c r="C11" s="26"/>
      <c r="D11" s="27"/>
      <c r="E11" s="28"/>
      <c r="F11" s="28"/>
      <c r="G11" s="29"/>
      <c r="H11" s="30">
        <f t="shared" si="0"/>
        <v>0</v>
      </c>
      <c r="I11" s="31"/>
      <c r="J11" s="21">
        <f t="shared" si="1"/>
        <v>0</v>
      </c>
      <c r="K11" s="32"/>
      <c r="L11" s="33">
        <f t="shared" si="2"/>
        <v>0</v>
      </c>
      <c r="M11" s="30">
        <f t="shared" si="3"/>
        <v>0</v>
      </c>
      <c r="N11" s="30">
        <f t="shared" si="4"/>
        <v>0</v>
      </c>
    </row>
    <row r="12" spans="1:14" s="2" customFormat="1" ht="15.75">
      <c r="A12" s="24">
        <v>5</v>
      </c>
      <c r="B12" s="25"/>
      <c r="C12" s="26"/>
      <c r="D12" s="27"/>
      <c r="E12" s="28"/>
      <c r="F12" s="28"/>
      <c r="G12" s="29"/>
      <c r="H12" s="30">
        <f t="shared" si="0"/>
        <v>0</v>
      </c>
      <c r="I12" s="31"/>
      <c r="J12" s="21">
        <f t="shared" si="1"/>
        <v>0</v>
      </c>
      <c r="K12" s="32"/>
      <c r="L12" s="33">
        <f t="shared" si="2"/>
        <v>0</v>
      </c>
      <c r="M12" s="30">
        <f t="shared" si="3"/>
        <v>0</v>
      </c>
      <c r="N12" s="30">
        <f t="shared" si="4"/>
        <v>0</v>
      </c>
    </row>
    <row r="13" spans="1:14" s="2" customFormat="1" ht="15.75">
      <c r="A13" s="24">
        <v>6</v>
      </c>
      <c r="B13" s="25"/>
      <c r="C13" s="26"/>
      <c r="D13" s="27"/>
      <c r="E13" s="28"/>
      <c r="F13" s="28"/>
      <c r="G13" s="29"/>
      <c r="H13" s="30">
        <f t="shared" si="0"/>
        <v>0</v>
      </c>
      <c r="I13" s="31"/>
      <c r="J13" s="21">
        <f t="shared" si="1"/>
        <v>0</v>
      </c>
      <c r="K13" s="32"/>
      <c r="L13" s="33">
        <f t="shared" si="2"/>
        <v>0</v>
      </c>
      <c r="M13" s="30">
        <f t="shared" si="3"/>
        <v>0</v>
      </c>
      <c r="N13" s="30">
        <f t="shared" si="4"/>
        <v>0</v>
      </c>
    </row>
    <row r="14" spans="1:14" s="2" customFormat="1" ht="15.75">
      <c r="A14" s="24">
        <v>7</v>
      </c>
      <c r="B14" s="25"/>
      <c r="C14" s="26"/>
      <c r="D14" s="27"/>
      <c r="E14" s="28"/>
      <c r="F14" s="28"/>
      <c r="G14" s="29"/>
      <c r="H14" s="30">
        <f t="shared" si="0"/>
        <v>0</v>
      </c>
      <c r="I14" s="31"/>
      <c r="J14" s="21">
        <f t="shared" si="1"/>
        <v>0</v>
      </c>
      <c r="K14" s="32"/>
      <c r="L14" s="33">
        <f t="shared" si="2"/>
        <v>0</v>
      </c>
      <c r="M14" s="30">
        <f t="shared" si="3"/>
        <v>0</v>
      </c>
      <c r="N14" s="30">
        <f t="shared" si="4"/>
        <v>0</v>
      </c>
    </row>
    <row r="15" spans="1:14" s="2" customFormat="1" ht="15.75">
      <c r="A15" s="24">
        <v>8</v>
      </c>
      <c r="B15" s="25"/>
      <c r="C15" s="26"/>
      <c r="D15" s="27"/>
      <c r="E15" s="28"/>
      <c r="F15" s="28"/>
      <c r="G15" s="29"/>
      <c r="H15" s="30">
        <f t="shared" si="0"/>
        <v>0</v>
      </c>
      <c r="I15" s="31"/>
      <c r="J15" s="21">
        <f t="shared" si="1"/>
        <v>0</v>
      </c>
      <c r="K15" s="32"/>
      <c r="L15" s="33">
        <f t="shared" si="2"/>
        <v>0</v>
      </c>
      <c r="M15" s="30">
        <f t="shared" si="3"/>
        <v>0</v>
      </c>
      <c r="N15" s="30">
        <f t="shared" si="4"/>
        <v>0</v>
      </c>
    </row>
    <row r="16" spans="1:14" s="2" customFormat="1" ht="15.75">
      <c r="A16" s="24">
        <v>9</v>
      </c>
      <c r="B16" s="25"/>
      <c r="C16" s="26"/>
      <c r="D16" s="27"/>
      <c r="E16" s="28"/>
      <c r="F16" s="28"/>
      <c r="G16" s="29"/>
      <c r="H16" s="30">
        <f t="shared" si="0"/>
        <v>0</v>
      </c>
      <c r="I16" s="31"/>
      <c r="J16" s="21">
        <f t="shared" si="1"/>
        <v>0</v>
      </c>
      <c r="K16" s="32"/>
      <c r="L16" s="33">
        <f t="shared" si="2"/>
        <v>0</v>
      </c>
      <c r="M16" s="30">
        <f t="shared" si="3"/>
        <v>0</v>
      </c>
      <c r="N16" s="30">
        <f t="shared" si="4"/>
        <v>0</v>
      </c>
    </row>
    <row r="17" spans="1:14" s="2" customFormat="1" ht="15.75">
      <c r="A17" s="24">
        <v>10</v>
      </c>
      <c r="B17" s="25"/>
      <c r="C17" s="26"/>
      <c r="D17" s="27"/>
      <c r="E17" s="28"/>
      <c r="F17" s="28"/>
      <c r="G17" s="29"/>
      <c r="H17" s="30">
        <f t="shared" si="0"/>
        <v>0</v>
      </c>
      <c r="I17" s="31"/>
      <c r="J17" s="21">
        <f t="shared" si="1"/>
        <v>0</v>
      </c>
      <c r="K17" s="32"/>
      <c r="L17" s="33">
        <f t="shared" si="2"/>
        <v>0</v>
      </c>
      <c r="M17" s="30">
        <f t="shared" si="3"/>
        <v>0</v>
      </c>
      <c r="N17" s="30">
        <f t="shared" si="4"/>
        <v>0</v>
      </c>
    </row>
    <row r="18" spans="1:14" s="2" customFormat="1" ht="15.75">
      <c r="A18" s="24">
        <v>11</v>
      </c>
      <c r="B18" s="25"/>
      <c r="C18" s="26"/>
      <c r="D18" s="27"/>
      <c r="E18" s="28"/>
      <c r="F18" s="28"/>
      <c r="G18" s="29"/>
      <c r="H18" s="30">
        <f t="shared" si="0"/>
        <v>0</v>
      </c>
      <c r="I18" s="31"/>
      <c r="J18" s="21">
        <f t="shared" si="1"/>
        <v>0</v>
      </c>
      <c r="K18" s="32"/>
      <c r="L18" s="33">
        <f t="shared" si="2"/>
        <v>0</v>
      </c>
      <c r="M18" s="30">
        <f t="shared" si="3"/>
        <v>0</v>
      </c>
      <c r="N18" s="30">
        <f t="shared" si="4"/>
        <v>0</v>
      </c>
    </row>
    <row r="19" spans="1:14" s="2" customFormat="1" ht="15.75">
      <c r="A19" s="24">
        <v>12</v>
      </c>
      <c r="B19" s="25"/>
      <c r="C19" s="26"/>
      <c r="D19" s="27"/>
      <c r="E19" s="28"/>
      <c r="F19" s="28"/>
      <c r="G19" s="29"/>
      <c r="H19" s="30">
        <f t="shared" si="0"/>
        <v>0</v>
      </c>
      <c r="I19" s="31"/>
      <c r="J19" s="21">
        <f t="shared" si="1"/>
        <v>0</v>
      </c>
      <c r="K19" s="32"/>
      <c r="L19" s="33">
        <f t="shared" si="2"/>
        <v>0</v>
      </c>
      <c r="M19" s="30">
        <f t="shared" si="3"/>
        <v>0</v>
      </c>
      <c r="N19" s="30">
        <f t="shared" si="4"/>
        <v>0</v>
      </c>
    </row>
    <row r="20" spans="1:14" s="2" customFormat="1" ht="15.75">
      <c r="A20" s="24">
        <v>13</v>
      </c>
      <c r="B20" s="25"/>
      <c r="C20" s="26"/>
      <c r="D20" s="27"/>
      <c r="E20" s="28"/>
      <c r="F20" s="28"/>
      <c r="G20" s="29"/>
      <c r="H20" s="30">
        <f t="shared" si="0"/>
        <v>0</v>
      </c>
      <c r="I20" s="31"/>
      <c r="J20" s="21">
        <f t="shared" si="1"/>
        <v>0</v>
      </c>
      <c r="K20" s="32"/>
      <c r="L20" s="33">
        <f t="shared" si="2"/>
        <v>0</v>
      </c>
      <c r="M20" s="30">
        <f t="shared" si="3"/>
        <v>0</v>
      </c>
      <c r="N20" s="30">
        <f t="shared" si="4"/>
        <v>0</v>
      </c>
    </row>
    <row r="21" spans="1:14" s="2" customFormat="1" ht="15.75">
      <c r="A21" s="24">
        <v>14</v>
      </c>
      <c r="B21" s="25"/>
      <c r="C21" s="26"/>
      <c r="D21" s="27"/>
      <c r="E21" s="28"/>
      <c r="F21" s="28"/>
      <c r="G21" s="29"/>
      <c r="H21" s="30">
        <f t="shared" si="0"/>
        <v>0</v>
      </c>
      <c r="I21" s="31"/>
      <c r="J21" s="21">
        <f t="shared" si="1"/>
        <v>0</v>
      </c>
      <c r="K21" s="32"/>
      <c r="L21" s="33">
        <f t="shared" si="2"/>
        <v>0</v>
      </c>
      <c r="M21" s="30">
        <f t="shared" si="3"/>
        <v>0</v>
      </c>
      <c r="N21" s="30">
        <f t="shared" si="4"/>
        <v>0</v>
      </c>
    </row>
    <row r="22" spans="1:14" s="2" customFormat="1" ht="15.75">
      <c r="A22" s="24">
        <v>15</v>
      </c>
      <c r="B22" s="25"/>
      <c r="C22" s="26"/>
      <c r="D22" s="27"/>
      <c r="E22" s="28"/>
      <c r="F22" s="28"/>
      <c r="G22" s="29"/>
      <c r="H22" s="30">
        <f t="shared" si="0"/>
        <v>0</v>
      </c>
      <c r="I22" s="31"/>
      <c r="J22" s="21">
        <f t="shared" si="1"/>
        <v>0</v>
      </c>
      <c r="K22" s="32"/>
      <c r="L22" s="33">
        <f t="shared" si="2"/>
        <v>0</v>
      </c>
      <c r="M22" s="30">
        <f t="shared" si="3"/>
        <v>0</v>
      </c>
      <c r="N22" s="30">
        <f t="shared" si="4"/>
        <v>0</v>
      </c>
    </row>
    <row r="23" spans="1:14" s="2" customFormat="1" ht="15.75">
      <c r="A23" s="24">
        <v>16</v>
      </c>
      <c r="B23" s="25"/>
      <c r="C23" s="26"/>
      <c r="D23" s="27"/>
      <c r="E23" s="28"/>
      <c r="F23" s="28"/>
      <c r="G23" s="29"/>
      <c r="H23" s="30">
        <f t="shared" si="0"/>
        <v>0</v>
      </c>
      <c r="I23" s="31"/>
      <c r="J23" s="21">
        <f t="shared" si="1"/>
        <v>0</v>
      </c>
      <c r="K23" s="32"/>
      <c r="L23" s="33">
        <f t="shared" si="2"/>
        <v>0</v>
      </c>
      <c r="M23" s="30">
        <f t="shared" si="3"/>
        <v>0</v>
      </c>
      <c r="N23" s="30">
        <f t="shared" si="4"/>
        <v>0</v>
      </c>
    </row>
    <row r="24" spans="1:14" s="2" customFormat="1" ht="15.75">
      <c r="A24" s="24">
        <v>17</v>
      </c>
      <c r="B24" s="25"/>
      <c r="C24" s="26"/>
      <c r="D24" s="27"/>
      <c r="E24" s="28"/>
      <c r="F24" s="28"/>
      <c r="G24" s="29"/>
      <c r="H24" s="30">
        <f t="shared" si="0"/>
        <v>0</v>
      </c>
      <c r="I24" s="31"/>
      <c r="J24" s="21">
        <f t="shared" si="1"/>
        <v>0</v>
      </c>
      <c r="K24" s="32"/>
      <c r="L24" s="33">
        <f t="shared" si="2"/>
        <v>0</v>
      </c>
      <c r="M24" s="30">
        <f t="shared" si="3"/>
        <v>0</v>
      </c>
      <c r="N24" s="30">
        <f t="shared" si="4"/>
        <v>0</v>
      </c>
    </row>
    <row r="25" spans="1:14" s="2" customFormat="1" ht="15.75">
      <c r="A25" s="24">
        <v>18</v>
      </c>
      <c r="B25" s="25"/>
      <c r="C25" s="26"/>
      <c r="D25" s="27"/>
      <c r="E25" s="28"/>
      <c r="F25" s="28"/>
      <c r="G25" s="29"/>
      <c r="H25" s="30">
        <f t="shared" si="0"/>
        <v>0</v>
      </c>
      <c r="I25" s="31"/>
      <c r="J25" s="21">
        <f t="shared" si="1"/>
        <v>0</v>
      </c>
      <c r="K25" s="32"/>
      <c r="L25" s="33">
        <f t="shared" si="2"/>
        <v>0</v>
      </c>
      <c r="M25" s="30">
        <f t="shared" si="3"/>
        <v>0</v>
      </c>
      <c r="N25" s="30">
        <f t="shared" si="4"/>
        <v>0</v>
      </c>
    </row>
    <row r="26" spans="1:14" s="2" customFormat="1" ht="15.75">
      <c r="A26" s="24">
        <v>19</v>
      </c>
      <c r="B26" s="25"/>
      <c r="C26" s="26"/>
      <c r="D26" s="27"/>
      <c r="E26" s="28"/>
      <c r="F26" s="28"/>
      <c r="G26" s="29"/>
      <c r="H26" s="30">
        <f t="shared" si="0"/>
        <v>0</v>
      </c>
      <c r="I26" s="31"/>
      <c r="J26" s="21">
        <f t="shared" si="1"/>
        <v>0</v>
      </c>
      <c r="K26" s="32"/>
      <c r="L26" s="33">
        <f t="shared" si="2"/>
        <v>0</v>
      </c>
      <c r="M26" s="30">
        <f t="shared" si="3"/>
        <v>0</v>
      </c>
      <c r="N26" s="30">
        <f t="shared" si="4"/>
        <v>0</v>
      </c>
    </row>
    <row r="27" spans="1:14" s="2" customFormat="1" ht="15.75">
      <c r="A27" s="34">
        <v>20</v>
      </c>
      <c r="B27" s="25"/>
      <c r="C27" s="26"/>
      <c r="D27" s="27"/>
      <c r="E27" s="28"/>
      <c r="F27" s="28"/>
      <c r="G27" s="35"/>
      <c r="H27" s="30">
        <f t="shared" si="0"/>
        <v>0</v>
      </c>
      <c r="I27" s="31"/>
      <c r="J27" s="21">
        <f t="shared" si="1"/>
        <v>0</v>
      </c>
      <c r="K27" s="32"/>
      <c r="L27" s="36">
        <f t="shared" si="2"/>
        <v>0</v>
      </c>
      <c r="M27" s="37">
        <f t="shared" si="3"/>
        <v>0</v>
      </c>
      <c r="N27" s="37">
        <f t="shared" si="4"/>
        <v>0</v>
      </c>
    </row>
    <row r="28" spans="1:14" s="2" customFormat="1" ht="15">
      <c r="A28" s="38"/>
      <c r="B28" s="39" t="s">
        <v>19</v>
      </c>
      <c r="C28" s="40"/>
      <c r="D28" s="40"/>
      <c r="E28" s="40"/>
      <c r="F28" s="40"/>
      <c r="G28" s="40"/>
      <c r="H28" s="40"/>
      <c r="I28" s="40"/>
      <c r="J28" s="40"/>
      <c r="K28" s="41"/>
      <c r="L28" s="42">
        <f>+SUM(L8:L27)</f>
        <v>0</v>
      </c>
      <c r="M28" s="43">
        <f>+SUM(M8:M27)</f>
        <v>0</v>
      </c>
      <c r="N28" s="43">
        <f>+SUM(N8:N27)</f>
        <v>0</v>
      </c>
    </row>
    <row r="29" spans="1:14" s="2" customFormat="1" ht="15">
      <c r="A29" s="44"/>
      <c r="B29" s="45" t="s">
        <v>20</v>
      </c>
      <c r="C29" s="46" t="s">
        <v>21</v>
      </c>
      <c r="D29" s="46"/>
      <c r="E29" s="46"/>
      <c r="F29" s="46"/>
      <c r="G29" s="46"/>
      <c r="H29" s="46"/>
      <c r="I29" s="46"/>
      <c r="J29" s="46"/>
      <c r="K29" s="47"/>
      <c r="L29" s="43">
        <f>+IF(L28&gt;5,5,L28)</f>
        <v>0</v>
      </c>
      <c r="M29" s="43">
        <f>+IF(M28&gt;2,2,M28)</f>
        <v>0</v>
      </c>
      <c r="N29" s="43">
        <f>+IF(N28&gt;1,1,N28)</f>
        <v>0</v>
      </c>
    </row>
    <row r="30" spans="2:14" s="2" customFormat="1" ht="15">
      <c r="B30" s="48" t="s">
        <v>22</v>
      </c>
      <c r="C30" s="49" t="s">
        <v>23</v>
      </c>
      <c r="D30" s="49"/>
      <c r="E30" s="49"/>
      <c r="F30" s="49"/>
      <c r="G30" s="49"/>
      <c r="H30" s="49"/>
      <c r="I30" s="49"/>
      <c r="J30" s="49"/>
      <c r="K30" s="50"/>
      <c r="L30" s="51">
        <f>+IF(SUM(L29:N29)&gt;8,8,SUM(L29:N29))</f>
        <v>0</v>
      </c>
      <c r="M30" s="52"/>
      <c r="N30" s="52"/>
    </row>
    <row r="31" s="2" customFormat="1" ht="15"/>
    <row r="32" s="3" customFormat="1" ht="15">
      <c r="A32" s="3" t="s">
        <v>24</v>
      </c>
    </row>
    <row r="33" spans="2:7" s="3" customFormat="1" ht="15.75">
      <c r="B33" s="3" t="s">
        <v>25</v>
      </c>
      <c r="G33" s="3" t="s">
        <v>26</v>
      </c>
    </row>
    <row r="34" spans="1:8" s="2" customFormat="1" ht="15.75">
      <c r="A34" s="53" t="s">
        <v>6</v>
      </c>
      <c r="B34" s="54" t="s">
        <v>27</v>
      </c>
      <c r="C34" s="54"/>
      <c r="D34" s="55"/>
      <c r="E34" s="55"/>
      <c r="F34" s="56"/>
      <c r="G34" s="57" t="s">
        <v>28</v>
      </c>
      <c r="H34" s="58" t="s">
        <v>29</v>
      </c>
    </row>
    <row r="35" spans="1:8" s="2" customFormat="1" ht="15.75">
      <c r="A35" s="59">
        <v>1</v>
      </c>
      <c r="B35" s="60"/>
      <c r="C35" s="60"/>
      <c r="D35" s="61"/>
      <c r="E35" s="61"/>
      <c r="F35" s="32"/>
      <c r="G35" s="62"/>
      <c r="H35" s="63">
        <f aca="true" t="shared" si="5" ref="H35:H49">+IF(B35="",0,IF(G35="",0,IF(G35="M",1.5,2)))</f>
        <v>0</v>
      </c>
    </row>
    <row r="36" spans="1:8" s="2" customFormat="1" ht="15.75">
      <c r="A36" s="64">
        <v>2</v>
      </c>
      <c r="B36" s="65"/>
      <c r="C36" s="65"/>
      <c r="D36" s="66"/>
      <c r="E36" s="66"/>
      <c r="F36" s="32"/>
      <c r="G36" s="62"/>
      <c r="H36" s="63">
        <f t="shared" si="5"/>
        <v>0</v>
      </c>
    </row>
    <row r="37" spans="1:8" s="2" customFormat="1" ht="15.75">
      <c r="A37" s="64">
        <v>3</v>
      </c>
      <c r="B37" s="65"/>
      <c r="C37" s="65"/>
      <c r="D37" s="66"/>
      <c r="E37" s="66"/>
      <c r="F37" s="32"/>
      <c r="G37" s="62"/>
      <c r="H37" s="63">
        <f t="shared" si="5"/>
        <v>0</v>
      </c>
    </row>
    <row r="38" spans="1:8" s="2" customFormat="1" ht="15.75">
      <c r="A38" s="64">
        <v>4</v>
      </c>
      <c r="B38" s="65"/>
      <c r="C38" s="65"/>
      <c r="D38" s="66"/>
      <c r="E38" s="66"/>
      <c r="F38" s="32"/>
      <c r="G38" s="62"/>
      <c r="H38" s="63">
        <f t="shared" si="5"/>
        <v>0</v>
      </c>
    </row>
    <row r="39" spans="1:8" s="2" customFormat="1" ht="15.75">
      <c r="A39" s="64">
        <v>5</v>
      </c>
      <c r="B39" s="65"/>
      <c r="C39" s="65"/>
      <c r="D39" s="66"/>
      <c r="E39" s="66"/>
      <c r="F39" s="32"/>
      <c r="G39" s="62"/>
      <c r="H39" s="63">
        <f t="shared" si="5"/>
        <v>0</v>
      </c>
    </row>
    <row r="40" spans="1:8" s="2" customFormat="1" ht="15.75">
      <c r="A40" s="64">
        <v>6</v>
      </c>
      <c r="B40" s="65"/>
      <c r="C40" s="65"/>
      <c r="D40" s="66"/>
      <c r="E40" s="66"/>
      <c r="F40" s="32"/>
      <c r="G40" s="62"/>
      <c r="H40" s="63">
        <f t="shared" si="5"/>
        <v>0</v>
      </c>
    </row>
    <row r="41" spans="1:8" s="2" customFormat="1" ht="15.75">
      <c r="A41" s="64">
        <v>7</v>
      </c>
      <c r="B41" s="65"/>
      <c r="C41" s="65"/>
      <c r="D41" s="66"/>
      <c r="E41" s="66"/>
      <c r="F41" s="32"/>
      <c r="G41" s="62"/>
      <c r="H41" s="63">
        <f t="shared" si="5"/>
        <v>0</v>
      </c>
    </row>
    <row r="42" spans="1:8" s="2" customFormat="1" ht="15.75">
      <c r="A42" s="64">
        <v>8</v>
      </c>
      <c r="B42" s="65"/>
      <c r="C42" s="65"/>
      <c r="D42" s="66"/>
      <c r="E42" s="66"/>
      <c r="F42" s="32"/>
      <c r="G42" s="62"/>
      <c r="H42" s="63">
        <f t="shared" si="5"/>
        <v>0</v>
      </c>
    </row>
    <row r="43" spans="1:8" s="2" customFormat="1" ht="15.75">
      <c r="A43" s="64">
        <v>9</v>
      </c>
      <c r="B43" s="65"/>
      <c r="C43" s="65"/>
      <c r="D43" s="66"/>
      <c r="E43" s="66"/>
      <c r="F43" s="32"/>
      <c r="G43" s="62"/>
      <c r="H43" s="63">
        <f t="shared" si="5"/>
        <v>0</v>
      </c>
    </row>
    <row r="44" spans="1:8" s="2" customFormat="1" ht="15.75">
      <c r="A44" s="64">
        <v>10</v>
      </c>
      <c r="B44" s="65"/>
      <c r="C44" s="65"/>
      <c r="D44" s="66"/>
      <c r="E44" s="66"/>
      <c r="F44" s="32"/>
      <c r="G44" s="62"/>
      <c r="H44" s="63">
        <f t="shared" si="5"/>
        <v>0</v>
      </c>
    </row>
    <row r="45" spans="1:8" s="2" customFormat="1" ht="15.75">
      <c r="A45" s="64">
        <v>11</v>
      </c>
      <c r="B45" s="65"/>
      <c r="C45" s="65"/>
      <c r="D45" s="66"/>
      <c r="E45" s="66"/>
      <c r="F45" s="32"/>
      <c r="G45" s="62"/>
      <c r="H45" s="63">
        <f t="shared" si="5"/>
        <v>0</v>
      </c>
    </row>
    <row r="46" spans="1:8" s="2" customFormat="1" ht="15.75">
      <c r="A46" s="64">
        <v>12</v>
      </c>
      <c r="B46" s="65"/>
      <c r="C46" s="65"/>
      <c r="D46" s="66"/>
      <c r="E46" s="66"/>
      <c r="F46" s="32"/>
      <c r="G46" s="62"/>
      <c r="H46" s="63">
        <f t="shared" si="5"/>
        <v>0</v>
      </c>
    </row>
    <row r="47" spans="1:8" s="2" customFormat="1" ht="15.75">
      <c r="A47" s="64">
        <v>13</v>
      </c>
      <c r="B47" s="65"/>
      <c r="C47" s="65"/>
      <c r="D47" s="66"/>
      <c r="E47" s="66"/>
      <c r="F47" s="32"/>
      <c r="G47" s="62"/>
      <c r="H47" s="63">
        <f t="shared" si="5"/>
        <v>0</v>
      </c>
    </row>
    <row r="48" spans="1:8" s="2" customFormat="1" ht="15.75">
      <c r="A48" s="64">
        <v>14</v>
      </c>
      <c r="B48" s="65"/>
      <c r="C48" s="65"/>
      <c r="D48" s="66"/>
      <c r="E48" s="66"/>
      <c r="F48" s="32"/>
      <c r="G48" s="62"/>
      <c r="H48" s="63">
        <f t="shared" si="5"/>
        <v>0</v>
      </c>
    </row>
    <row r="49" spans="1:8" s="2" customFormat="1" ht="15.75">
      <c r="A49" s="64">
        <v>15</v>
      </c>
      <c r="B49" s="65"/>
      <c r="C49" s="65"/>
      <c r="D49" s="66"/>
      <c r="E49" s="66"/>
      <c r="F49" s="32"/>
      <c r="G49" s="62"/>
      <c r="H49" s="63">
        <f t="shared" si="5"/>
        <v>0</v>
      </c>
    </row>
    <row r="50" spans="1:8" s="2" customFormat="1" ht="15">
      <c r="A50" s="67"/>
      <c r="B50" s="39" t="s">
        <v>30</v>
      </c>
      <c r="C50" s="68"/>
      <c r="D50" s="68"/>
      <c r="E50" s="68"/>
      <c r="F50" s="69"/>
      <c r="G50" s="70"/>
      <c r="H50" s="43">
        <f>+SUM(H35:H49)</f>
        <v>0</v>
      </c>
    </row>
    <row r="51" spans="2:8" s="2" customFormat="1" ht="15">
      <c r="B51" s="48" t="s">
        <v>22</v>
      </c>
      <c r="C51" s="49" t="s">
        <v>31</v>
      </c>
      <c r="D51" s="49"/>
      <c r="E51" s="49"/>
      <c r="F51" s="49"/>
      <c r="G51" s="50"/>
      <c r="H51" s="51">
        <f>+IF(H50&gt;2.5,2.5,H50)</f>
        <v>0</v>
      </c>
    </row>
    <row r="52" s="2" customFormat="1" ht="15"/>
    <row r="53" spans="2:5" s="2" customFormat="1" ht="15.75">
      <c r="B53" s="3" t="s">
        <v>32</v>
      </c>
      <c r="C53"/>
      <c r="E53" s="3" t="s">
        <v>33</v>
      </c>
    </row>
    <row r="54" spans="1:8" s="2" customFormat="1" ht="15.75">
      <c r="A54" s="53" t="s">
        <v>6</v>
      </c>
      <c r="B54" s="55" t="s">
        <v>34</v>
      </c>
      <c r="C54" s="57" t="s">
        <v>35</v>
      </c>
      <c r="D54" s="57" t="s">
        <v>36</v>
      </c>
      <c r="E54" s="57" t="s">
        <v>37</v>
      </c>
      <c r="F54" s="57" t="s">
        <v>38</v>
      </c>
      <c r="G54" s="57" t="s">
        <v>39</v>
      </c>
      <c r="H54" s="57" t="s">
        <v>40</v>
      </c>
    </row>
    <row r="55" spans="1:8" s="2" customFormat="1" ht="15.75">
      <c r="A55" s="71">
        <v>1</v>
      </c>
      <c r="B55" s="72"/>
      <c r="C55" s="73"/>
      <c r="D55" s="73"/>
      <c r="E55" s="74"/>
      <c r="F55" s="75">
        <f aca="true" t="shared" si="6" ref="F55:F89">IF(E55="",0,IF(C55&lt;=10,0.05,IF(C55&lt;=45,0.1,IF(C55&lt;=90,0.2,0.4))))</f>
        <v>0</v>
      </c>
      <c r="G55" s="76">
        <f aca="true" t="shared" si="7" ref="G55:G89">+IF(OR(SUM(C55)=0,E55=""),0,IF(E55="AS",F55,0))</f>
        <v>0</v>
      </c>
      <c r="H55" s="76">
        <f aca="true" t="shared" si="8" ref="H55:H89">+IF(OR(SUM(C55)=0,E55=""),0,IF(E55="AP",F55*2,0))</f>
        <v>0</v>
      </c>
    </row>
    <row r="56" spans="1:8" s="2" customFormat="1" ht="15.75">
      <c r="A56" s="71">
        <v>2</v>
      </c>
      <c r="B56" s="77"/>
      <c r="C56" s="73"/>
      <c r="D56" s="73"/>
      <c r="E56" s="78"/>
      <c r="F56" s="79">
        <f t="shared" si="6"/>
        <v>0</v>
      </c>
      <c r="G56" s="79">
        <f t="shared" si="7"/>
        <v>0</v>
      </c>
      <c r="H56" s="79">
        <f t="shared" si="8"/>
        <v>0</v>
      </c>
    </row>
    <row r="57" spans="1:8" s="2" customFormat="1" ht="15.75">
      <c r="A57" s="71">
        <v>3</v>
      </c>
      <c r="B57" s="77"/>
      <c r="C57" s="73"/>
      <c r="D57" s="73"/>
      <c r="E57" s="78"/>
      <c r="F57" s="79">
        <f t="shared" si="6"/>
        <v>0</v>
      </c>
      <c r="G57" s="79">
        <f t="shared" si="7"/>
        <v>0</v>
      </c>
      <c r="H57" s="79">
        <f t="shared" si="8"/>
        <v>0</v>
      </c>
    </row>
    <row r="58" spans="1:8" s="2" customFormat="1" ht="15.75">
      <c r="A58" s="71">
        <v>4</v>
      </c>
      <c r="B58" s="77"/>
      <c r="C58" s="73"/>
      <c r="D58" s="73"/>
      <c r="E58" s="78"/>
      <c r="F58" s="79">
        <f t="shared" si="6"/>
        <v>0</v>
      </c>
      <c r="G58" s="79">
        <f t="shared" si="7"/>
        <v>0</v>
      </c>
      <c r="H58" s="79">
        <f t="shared" si="8"/>
        <v>0</v>
      </c>
    </row>
    <row r="59" spans="1:8" s="2" customFormat="1" ht="15.75">
      <c r="A59" s="71">
        <v>5</v>
      </c>
      <c r="B59" s="77"/>
      <c r="C59" s="73"/>
      <c r="D59" s="73"/>
      <c r="E59" s="78"/>
      <c r="F59" s="79">
        <f t="shared" si="6"/>
        <v>0</v>
      </c>
      <c r="G59" s="79">
        <f t="shared" si="7"/>
        <v>0</v>
      </c>
      <c r="H59" s="79">
        <f t="shared" si="8"/>
        <v>0</v>
      </c>
    </row>
    <row r="60" spans="1:8" s="2" customFormat="1" ht="15.75">
      <c r="A60" s="71">
        <v>6</v>
      </c>
      <c r="B60" s="77"/>
      <c r="C60" s="73"/>
      <c r="D60" s="73"/>
      <c r="E60" s="78"/>
      <c r="F60" s="79">
        <f t="shared" si="6"/>
        <v>0</v>
      </c>
      <c r="G60" s="79">
        <f t="shared" si="7"/>
        <v>0</v>
      </c>
      <c r="H60" s="79">
        <f t="shared" si="8"/>
        <v>0</v>
      </c>
    </row>
    <row r="61" spans="1:8" s="2" customFormat="1" ht="15.75">
      <c r="A61" s="71">
        <v>7</v>
      </c>
      <c r="B61" s="77"/>
      <c r="C61" s="73"/>
      <c r="D61" s="73"/>
      <c r="E61" s="78"/>
      <c r="F61" s="79">
        <f t="shared" si="6"/>
        <v>0</v>
      </c>
      <c r="G61" s="79">
        <f t="shared" si="7"/>
        <v>0</v>
      </c>
      <c r="H61" s="79">
        <f t="shared" si="8"/>
        <v>0</v>
      </c>
    </row>
    <row r="62" spans="1:8" s="2" customFormat="1" ht="15.75">
      <c r="A62" s="71">
        <v>8</v>
      </c>
      <c r="B62" s="77"/>
      <c r="C62" s="73"/>
      <c r="D62" s="73"/>
      <c r="E62" s="78"/>
      <c r="F62" s="79">
        <f t="shared" si="6"/>
        <v>0</v>
      </c>
      <c r="G62" s="79">
        <f t="shared" si="7"/>
        <v>0</v>
      </c>
      <c r="H62" s="79">
        <f t="shared" si="8"/>
        <v>0</v>
      </c>
    </row>
    <row r="63" spans="1:8" s="2" customFormat="1" ht="15.75">
      <c r="A63" s="71">
        <v>9</v>
      </c>
      <c r="B63" s="77"/>
      <c r="C63" s="73"/>
      <c r="D63" s="73"/>
      <c r="E63" s="78"/>
      <c r="F63" s="79">
        <f t="shared" si="6"/>
        <v>0</v>
      </c>
      <c r="G63" s="79">
        <f t="shared" si="7"/>
        <v>0</v>
      </c>
      <c r="H63" s="79">
        <f t="shared" si="8"/>
        <v>0</v>
      </c>
    </row>
    <row r="64" spans="1:8" s="2" customFormat="1" ht="15.75">
      <c r="A64" s="71">
        <v>10</v>
      </c>
      <c r="B64" s="77"/>
      <c r="C64" s="73"/>
      <c r="D64" s="73"/>
      <c r="E64" s="78"/>
      <c r="F64" s="79">
        <f t="shared" si="6"/>
        <v>0</v>
      </c>
      <c r="G64" s="79">
        <f t="shared" si="7"/>
        <v>0</v>
      </c>
      <c r="H64" s="79">
        <f t="shared" si="8"/>
        <v>0</v>
      </c>
    </row>
    <row r="65" spans="1:8" s="2" customFormat="1" ht="15.75">
      <c r="A65" s="71">
        <v>11</v>
      </c>
      <c r="B65" s="77"/>
      <c r="C65" s="73"/>
      <c r="D65" s="73"/>
      <c r="E65" s="78"/>
      <c r="F65" s="79">
        <f t="shared" si="6"/>
        <v>0</v>
      </c>
      <c r="G65" s="79">
        <f t="shared" si="7"/>
        <v>0</v>
      </c>
      <c r="H65" s="79">
        <f t="shared" si="8"/>
        <v>0</v>
      </c>
    </row>
    <row r="66" spans="1:8" s="2" customFormat="1" ht="15.75">
      <c r="A66" s="71">
        <v>12</v>
      </c>
      <c r="B66" s="77"/>
      <c r="C66" s="73"/>
      <c r="D66" s="73"/>
      <c r="E66" s="78"/>
      <c r="F66" s="79">
        <f t="shared" si="6"/>
        <v>0</v>
      </c>
      <c r="G66" s="79">
        <f t="shared" si="7"/>
        <v>0</v>
      </c>
      <c r="H66" s="79">
        <f t="shared" si="8"/>
        <v>0</v>
      </c>
    </row>
    <row r="67" spans="1:8" s="2" customFormat="1" ht="15.75">
      <c r="A67" s="71">
        <v>13</v>
      </c>
      <c r="B67" s="77"/>
      <c r="C67" s="80"/>
      <c r="D67" s="73"/>
      <c r="E67" s="78"/>
      <c r="F67" s="79">
        <f t="shared" si="6"/>
        <v>0</v>
      </c>
      <c r="G67" s="79">
        <f t="shared" si="7"/>
        <v>0</v>
      </c>
      <c r="H67" s="79">
        <f t="shared" si="8"/>
        <v>0</v>
      </c>
    </row>
    <row r="68" spans="1:8" s="2" customFormat="1" ht="15.75">
      <c r="A68" s="71">
        <v>14</v>
      </c>
      <c r="B68" s="77"/>
      <c r="C68" s="80"/>
      <c r="D68" s="73"/>
      <c r="E68" s="78"/>
      <c r="F68" s="79">
        <f t="shared" si="6"/>
        <v>0</v>
      </c>
      <c r="G68" s="79">
        <f t="shared" si="7"/>
        <v>0</v>
      </c>
      <c r="H68" s="79">
        <f t="shared" si="8"/>
        <v>0</v>
      </c>
    </row>
    <row r="69" spans="1:8" s="2" customFormat="1" ht="15">
      <c r="A69" s="71">
        <v>15</v>
      </c>
      <c r="B69" s="77"/>
      <c r="C69" s="80"/>
      <c r="D69" s="80"/>
      <c r="E69" s="78"/>
      <c r="F69" s="79">
        <f t="shared" si="6"/>
        <v>0</v>
      </c>
      <c r="G69" s="79">
        <f t="shared" si="7"/>
        <v>0</v>
      </c>
      <c r="H69" s="79">
        <f t="shared" si="8"/>
        <v>0</v>
      </c>
    </row>
    <row r="70" spans="1:8" s="2" customFormat="1" ht="15">
      <c r="A70" s="71">
        <v>16</v>
      </c>
      <c r="B70" s="77"/>
      <c r="C70" s="80"/>
      <c r="D70" s="80"/>
      <c r="E70" s="78"/>
      <c r="F70" s="79">
        <f t="shared" si="6"/>
        <v>0</v>
      </c>
      <c r="G70" s="79">
        <f t="shared" si="7"/>
        <v>0</v>
      </c>
      <c r="H70" s="79">
        <f t="shared" si="8"/>
        <v>0</v>
      </c>
    </row>
    <row r="71" spans="1:8" s="2" customFormat="1" ht="15">
      <c r="A71" s="71">
        <v>17</v>
      </c>
      <c r="B71" s="77"/>
      <c r="C71" s="80"/>
      <c r="D71" s="80"/>
      <c r="E71" s="78"/>
      <c r="F71" s="79">
        <f t="shared" si="6"/>
        <v>0</v>
      </c>
      <c r="G71" s="79">
        <f t="shared" si="7"/>
        <v>0</v>
      </c>
      <c r="H71" s="79">
        <f t="shared" si="8"/>
        <v>0</v>
      </c>
    </row>
    <row r="72" spans="1:8" s="2" customFormat="1" ht="15">
      <c r="A72" s="71">
        <v>18</v>
      </c>
      <c r="B72" s="77"/>
      <c r="C72" s="80"/>
      <c r="D72" s="80"/>
      <c r="E72" s="78"/>
      <c r="F72" s="79">
        <f t="shared" si="6"/>
        <v>0</v>
      </c>
      <c r="G72" s="79">
        <f t="shared" si="7"/>
        <v>0</v>
      </c>
      <c r="H72" s="79">
        <f t="shared" si="8"/>
        <v>0</v>
      </c>
    </row>
    <row r="73" spans="1:8" s="2" customFormat="1" ht="15">
      <c r="A73" s="71">
        <v>19</v>
      </c>
      <c r="B73" s="77"/>
      <c r="C73" s="80"/>
      <c r="D73" s="80"/>
      <c r="E73" s="78"/>
      <c r="F73" s="79">
        <f t="shared" si="6"/>
        <v>0</v>
      </c>
      <c r="G73" s="79">
        <f t="shared" si="7"/>
        <v>0</v>
      </c>
      <c r="H73" s="79">
        <f t="shared" si="8"/>
        <v>0</v>
      </c>
    </row>
    <row r="74" spans="1:8" s="2" customFormat="1" ht="15">
      <c r="A74" s="71">
        <v>20</v>
      </c>
      <c r="B74" s="77"/>
      <c r="C74" s="80"/>
      <c r="D74" s="80"/>
      <c r="E74" s="78"/>
      <c r="F74" s="79">
        <f t="shared" si="6"/>
        <v>0</v>
      </c>
      <c r="G74" s="79">
        <f t="shared" si="7"/>
        <v>0</v>
      </c>
      <c r="H74" s="79">
        <f t="shared" si="8"/>
        <v>0</v>
      </c>
    </row>
    <row r="75" spans="1:8" s="2" customFormat="1" ht="15">
      <c r="A75" s="71">
        <v>21</v>
      </c>
      <c r="B75" s="77"/>
      <c r="C75" s="80"/>
      <c r="D75" s="80"/>
      <c r="E75" s="78"/>
      <c r="F75" s="79">
        <f t="shared" si="6"/>
        <v>0</v>
      </c>
      <c r="G75" s="79">
        <f t="shared" si="7"/>
        <v>0</v>
      </c>
      <c r="H75" s="79">
        <f t="shared" si="8"/>
        <v>0</v>
      </c>
    </row>
    <row r="76" spans="1:8" s="2" customFormat="1" ht="15">
      <c r="A76" s="71">
        <v>22</v>
      </c>
      <c r="B76" s="77"/>
      <c r="C76" s="80"/>
      <c r="D76" s="80"/>
      <c r="E76" s="78"/>
      <c r="F76" s="79">
        <f t="shared" si="6"/>
        <v>0</v>
      </c>
      <c r="G76" s="79">
        <f t="shared" si="7"/>
        <v>0</v>
      </c>
      <c r="H76" s="79">
        <f t="shared" si="8"/>
        <v>0</v>
      </c>
    </row>
    <row r="77" spans="1:8" s="2" customFormat="1" ht="15">
      <c r="A77" s="71">
        <v>23</v>
      </c>
      <c r="B77" s="77"/>
      <c r="C77" s="80"/>
      <c r="D77" s="80"/>
      <c r="E77" s="78"/>
      <c r="F77" s="79">
        <f t="shared" si="6"/>
        <v>0</v>
      </c>
      <c r="G77" s="79">
        <f t="shared" si="7"/>
        <v>0</v>
      </c>
      <c r="H77" s="79">
        <f t="shared" si="8"/>
        <v>0</v>
      </c>
    </row>
    <row r="78" spans="1:8" s="2" customFormat="1" ht="15">
      <c r="A78" s="71">
        <v>24</v>
      </c>
      <c r="B78" s="77"/>
      <c r="C78" s="80"/>
      <c r="D78" s="80"/>
      <c r="E78" s="78"/>
      <c r="F78" s="79">
        <f t="shared" si="6"/>
        <v>0</v>
      </c>
      <c r="G78" s="79">
        <f t="shared" si="7"/>
        <v>0</v>
      </c>
      <c r="H78" s="79">
        <f t="shared" si="8"/>
        <v>0</v>
      </c>
    </row>
    <row r="79" spans="1:8" s="2" customFormat="1" ht="15">
      <c r="A79" s="71">
        <v>25</v>
      </c>
      <c r="B79" s="77"/>
      <c r="C79" s="80"/>
      <c r="D79" s="80"/>
      <c r="E79" s="78"/>
      <c r="F79" s="79">
        <f t="shared" si="6"/>
        <v>0</v>
      </c>
      <c r="G79" s="79">
        <f t="shared" si="7"/>
        <v>0</v>
      </c>
      <c r="H79" s="79">
        <f t="shared" si="8"/>
        <v>0</v>
      </c>
    </row>
    <row r="80" spans="1:8" s="2" customFormat="1" ht="15">
      <c r="A80" s="71">
        <v>26</v>
      </c>
      <c r="B80" s="77"/>
      <c r="C80" s="80"/>
      <c r="D80" s="80"/>
      <c r="E80" s="78"/>
      <c r="F80" s="79">
        <f t="shared" si="6"/>
        <v>0</v>
      </c>
      <c r="G80" s="79">
        <f t="shared" si="7"/>
        <v>0</v>
      </c>
      <c r="H80" s="79">
        <f t="shared" si="8"/>
        <v>0</v>
      </c>
    </row>
    <row r="81" spans="1:8" s="2" customFormat="1" ht="15">
      <c r="A81" s="71">
        <v>27</v>
      </c>
      <c r="B81" s="77"/>
      <c r="C81" s="80"/>
      <c r="D81" s="80"/>
      <c r="E81" s="78"/>
      <c r="F81" s="79">
        <f t="shared" si="6"/>
        <v>0</v>
      </c>
      <c r="G81" s="79">
        <f t="shared" si="7"/>
        <v>0</v>
      </c>
      <c r="H81" s="79">
        <f t="shared" si="8"/>
        <v>0</v>
      </c>
    </row>
    <row r="82" spans="1:8" s="2" customFormat="1" ht="15">
      <c r="A82" s="71">
        <v>28</v>
      </c>
      <c r="B82" s="77"/>
      <c r="C82" s="80"/>
      <c r="D82" s="80"/>
      <c r="E82" s="78"/>
      <c r="F82" s="79">
        <f t="shared" si="6"/>
        <v>0</v>
      </c>
      <c r="G82" s="79">
        <f t="shared" si="7"/>
        <v>0</v>
      </c>
      <c r="H82" s="79">
        <f t="shared" si="8"/>
        <v>0</v>
      </c>
    </row>
    <row r="83" spans="1:8" s="2" customFormat="1" ht="15">
      <c r="A83" s="71">
        <v>29</v>
      </c>
      <c r="B83" s="77"/>
      <c r="C83" s="80"/>
      <c r="D83" s="80"/>
      <c r="E83" s="78"/>
      <c r="F83" s="79">
        <f t="shared" si="6"/>
        <v>0</v>
      </c>
      <c r="G83" s="79">
        <f t="shared" si="7"/>
        <v>0</v>
      </c>
      <c r="H83" s="79">
        <f t="shared" si="8"/>
        <v>0</v>
      </c>
    </row>
    <row r="84" spans="1:8" s="2" customFormat="1" ht="15">
      <c r="A84" s="71">
        <v>30</v>
      </c>
      <c r="B84" s="77"/>
      <c r="C84" s="80"/>
      <c r="D84" s="80"/>
      <c r="E84" s="78"/>
      <c r="F84" s="79">
        <f t="shared" si="6"/>
        <v>0</v>
      </c>
      <c r="G84" s="79">
        <f t="shared" si="7"/>
        <v>0</v>
      </c>
      <c r="H84" s="79">
        <f t="shared" si="8"/>
        <v>0</v>
      </c>
    </row>
    <row r="85" spans="1:8" s="2" customFormat="1" ht="15">
      <c r="A85" s="71">
        <v>31</v>
      </c>
      <c r="B85" s="77"/>
      <c r="C85" s="80"/>
      <c r="D85" s="80"/>
      <c r="E85" s="78"/>
      <c r="F85" s="79">
        <f t="shared" si="6"/>
        <v>0</v>
      </c>
      <c r="G85" s="79">
        <f t="shared" si="7"/>
        <v>0</v>
      </c>
      <c r="H85" s="79">
        <f t="shared" si="8"/>
        <v>0</v>
      </c>
    </row>
    <row r="86" spans="1:8" s="2" customFormat="1" ht="15">
      <c r="A86" s="71">
        <v>32</v>
      </c>
      <c r="B86" s="77"/>
      <c r="C86" s="80"/>
      <c r="D86" s="80"/>
      <c r="E86" s="78"/>
      <c r="F86" s="79">
        <f t="shared" si="6"/>
        <v>0</v>
      </c>
      <c r="G86" s="79">
        <f t="shared" si="7"/>
        <v>0</v>
      </c>
      <c r="H86" s="79">
        <f t="shared" si="8"/>
        <v>0</v>
      </c>
    </row>
    <row r="87" spans="1:8" s="2" customFormat="1" ht="15">
      <c r="A87" s="71">
        <v>33</v>
      </c>
      <c r="B87" s="77"/>
      <c r="C87" s="80"/>
      <c r="D87" s="80"/>
      <c r="E87" s="78"/>
      <c r="F87" s="79">
        <f t="shared" si="6"/>
        <v>0</v>
      </c>
      <c r="G87" s="79">
        <f t="shared" si="7"/>
        <v>0</v>
      </c>
      <c r="H87" s="79">
        <f t="shared" si="8"/>
        <v>0</v>
      </c>
    </row>
    <row r="88" spans="1:8" s="2" customFormat="1" ht="15">
      <c r="A88" s="71">
        <v>34</v>
      </c>
      <c r="B88" s="77"/>
      <c r="C88" s="80"/>
      <c r="D88" s="80"/>
      <c r="E88" s="78"/>
      <c r="F88" s="79">
        <f t="shared" si="6"/>
        <v>0</v>
      </c>
      <c r="G88" s="79">
        <f t="shared" si="7"/>
        <v>0</v>
      </c>
      <c r="H88" s="79">
        <f t="shared" si="8"/>
        <v>0</v>
      </c>
    </row>
    <row r="89" spans="1:8" s="2" customFormat="1" ht="15">
      <c r="A89" s="71">
        <v>35</v>
      </c>
      <c r="B89" s="77"/>
      <c r="C89" s="80"/>
      <c r="D89" s="80"/>
      <c r="E89" s="78"/>
      <c r="F89" s="79">
        <f t="shared" si="6"/>
        <v>0</v>
      </c>
      <c r="G89" s="81">
        <f t="shared" si="7"/>
        <v>0</v>
      </c>
      <c r="H89" s="81">
        <f t="shared" si="8"/>
        <v>0</v>
      </c>
    </row>
    <row r="90" spans="2:8" s="2" customFormat="1" ht="15">
      <c r="B90" s="39" t="s">
        <v>30</v>
      </c>
      <c r="C90" s="40"/>
      <c r="D90" s="40"/>
      <c r="E90" s="40"/>
      <c r="F90" s="82"/>
      <c r="G90" s="43">
        <f>+SUM(G55:G89)</f>
        <v>0</v>
      </c>
      <c r="H90" s="43">
        <f>+SUM(H55:H89)</f>
        <v>0</v>
      </c>
    </row>
    <row r="91" spans="2:8" s="3" customFormat="1" ht="15">
      <c r="B91" s="48" t="s">
        <v>22</v>
      </c>
      <c r="C91" s="49" t="s">
        <v>41</v>
      </c>
      <c r="D91" s="49"/>
      <c r="E91" s="49"/>
      <c r="F91" s="83"/>
      <c r="G91" s="51">
        <f>+IF(SUM(G90:H90)&gt;2.5,2.5,SUM(G90:H90))</f>
        <v>0</v>
      </c>
      <c r="H91" s="84"/>
    </row>
    <row r="92" s="2" customFormat="1" ht="15"/>
    <row r="93" spans="2:6" s="2" customFormat="1" ht="15.75">
      <c r="B93" s="3" t="s">
        <v>42</v>
      </c>
      <c r="F93" s="3" t="s">
        <v>43</v>
      </c>
    </row>
    <row r="94" spans="1:7" s="2" customFormat="1" ht="15">
      <c r="A94" s="53" t="s">
        <v>6</v>
      </c>
      <c r="B94" s="54" t="s">
        <v>34</v>
      </c>
      <c r="C94" s="54"/>
      <c r="D94" s="57" t="s">
        <v>36</v>
      </c>
      <c r="E94" s="55"/>
      <c r="F94" s="57" t="s">
        <v>44</v>
      </c>
      <c r="G94" s="57" t="s">
        <v>45</v>
      </c>
    </row>
    <row r="95" spans="1:7" s="2" customFormat="1" ht="15.75">
      <c r="A95" s="13">
        <v>1</v>
      </c>
      <c r="B95" s="14"/>
      <c r="C95" s="15"/>
      <c r="D95" s="85"/>
      <c r="E95" s="86"/>
      <c r="F95" s="87"/>
      <c r="G95" s="63">
        <f aca="true" t="shared" si="9" ref="G95:G104">+IF(OR(B95="",F95=""),0,IF(F95="",0,IF(F95="B",0.1,IF(F95="M",0.2,IF(F95="A",0.3,0.1)))))</f>
        <v>0</v>
      </c>
    </row>
    <row r="96" spans="1:7" s="2" customFormat="1" ht="15.75">
      <c r="A96" s="24">
        <v>2</v>
      </c>
      <c r="B96" s="25"/>
      <c r="C96" s="26"/>
      <c r="D96" s="88"/>
      <c r="E96" s="89"/>
      <c r="F96" s="32"/>
      <c r="G96" s="63">
        <f t="shared" si="9"/>
        <v>0</v>
      </c>
    </row>
    <row r="97" spans="1:7" s="2" customFormat="1" ht="15.75">
      <c r="A97" s="24">
        <v>3</v>
      </c>
      <c r="B97" s="25"/>
      <c r="C97" s="26"/>
      <c r="D97" s="88"/>
      <c r="E97" s="89"/>
      <c r="F97" s="32"/>
      <c r="G97" s="63">
        <f t="shared" si="9"/>
        <v>0</v>
      </c>
    </row>
    <row r="98" spans="1:7" s="2" customFormat="1" ht="15.75">
      <c r="A98" s="24">
        <v>4</v>
      </c>
      <c r="B98" s="25"/>
      <c r="C98" s="26"/>
      <c r="D98" s="88"/>
      <c r="E98" s="89"/>
      <c r="F98" s="32"/>
      <c r="G98" s="63">
        <f t="shared" si="9"/>
        <v>0</v>
      </c>
    </row>
    <row r="99" spans="1:7" s="2" customFormat="1" ht="15.75">
      <c r="A99" s="24">
        <v>5</v>
      </c>
      <c r="B99" s="25"/>
      <c r="C99" s="26"/>
      <c r="D99" s="88"/>
      <c r="E99" s="89"/>
      <c r="F99" s="32"/>
      <c r="G99" s="63">
        <f t="shared" si="9"/>
        <v>0</v>
      </c>
    </row>
    <row r="100" spans="1:7" s="2" customFormat="1" ht="15.75">
      <c r="A100" s="24">
        <v>6</v>
      </c>
      <c r="B100" s="25"/>
      <c r="C100" s="26"/>
      <c r="D100" s="88"/>
      <c r="E100" s="89"/>
      <c r="F100" s="32"/>
      <c r="G100" s="63">
        <f t="shared" si="9"/>
        <v>0</v>
      </c>
    </row>
    <row r="101" spans="1:7" s="2" customFormat="1" ht="15.75">
      <c r="A101" s="24">
        <v>7</v>
      </c>
      <c r="B101" s="25"/>
      <c r="C101" s="26"/>
      <c r="D101" s="88"/>
      <c r="E101" s="89"/>
      <c r="F101" s="32"/>
      <c r="G101" s="63">
        <f t="shared" si="9"/>
        <v>0</v>
      </c>
    </row>
    <row r="102" spans="1:7" s="2" customFormat="1" ht="15.75">
      <c r="A102" s="24">
        <v>8</v>
      </c>
      <c r="B102" s="25"/>
      <c r="C102" s="26"/>
      <c r="D102" s="88"/>
      <c r="E102" s="89"/>
      <c r="F102" s="32"/>
      <c r="G102" s="63">
        <f t="shared" si="9"/>
        <v>0</v>
      </c>
    </row>
    <row r="103" spans="1:7" s="2" customFormat="1" ht="15.75">
      <c r="A103" s="24">
        <v>9</v>
      </c>
      <c r="B103" s="25"/>
      <c r="C103" s="26"/>
      <c r="D103" s="88"/>
      <c r="E103" s="89"/>
      <c r="F103" s="32"/>
      <c r="G103" s="63">
        <f t="shared" si="9"/>
        <v>0</v>
      </c>
    </row>
    <row r="104" spans="1:7" s="2" customFormat="1" ht="15.75">
      <c r="A104" s="24">
        <v>10</v>
      </c>
      <c r="B104" s="25"/>
      <c r="C104" s="26"/>
      <c r="D104" s="88"/>
      <c r="E104" s="89"/>
      <c r="F104" s="32"/>
      <c r="G104" s="63">
        <f t="shared" si="9"/>
        <v>0</v>
      </c>
    </row>
    <row r="105" spans="2:7" s="2" customFormat="1" ht="15">
      <c r="B105" s="39" t="s">
        <v>30</v>
      </c>
      <c r="C105" s="40"/>
      <c r="D105" s="40"/>
      <c r="E105" s="40"/>
      <c r="F105" s="41"/>
      <c r="G105" s="43">
        <f>+SUM(G95:G104)</f>
        <v>0</v>
      </c>
    </row>
    <row r="106" spans="2:7" s="2" customFormat="1" ht="15">
      <c r="B106" s="48" t="s">
        <v>22</v>
      </c>
      <c r="C106" s="49" t="s">
        <v>46</v>
      </c>
      <c r="D106" s="49"/>
      <c r="E106" s="49"/>
      <c r="F106" s="41"/>
      <c r="G106" s="51">
        <f>+IF(G105&gt;0.6,0.6,G105)</f>
        <v>0</v>
      </c>
    </row>
    <row r="107" s="2" customFormat="1" ht="15"/>
    <row r="108" s="2" customFormat="1" ht="15.75">
      <c r="B108" s="3" t="s">
        <v>47</v>
      </c>
    </row>
    <row r="109" spans="1:7" s="2" customFormat="1" ht="15.75">
      <c r="A109" s="53" t="s">
        <v>6</v>
      </c>
      <c r="B109" s="54" t="s">
        <v>34</v>
      </c>
      <c r="C109" s="54"/>
      <c r="D109" s="57" t="s">
        <v>36</v>
      </c>
      <c r="E109" s="55"/>
      <c r="F109" s="57" t="s">
        <v>48</v>
      </c>
      <c r="G109" s="57" t="s">
        <v>45</v>
      </c>
    </row>
    <row r="110" spans="1:7" s="2" customFormat="1" ht="15.75">
      <c r="A110" s="13">
        <v>1</v>
      </c>
      <c r="B110" s="14"/>
      <c r="C110" s="15"/>
      <c r="D110" s="85"/>
      <c r="E110" s="86"/>
      <c r="F110" s="87"/>
      <c r="G110" s="63">
        <f aca="true" t="shared" si="10" ref="G110:G119">+IF(OR(B110="",F110=""),0,IF(F110="",0,IF(F110="B2",0.2,0.4)))</f>
        <v>0</v>
      </c>
    </row>
    <row r="111" spans="1:7" s="2" customFormat="1" ht="15.75">
      <c r="A111" s="24">
        <v>2</v>
      </c>
      <c r="B111" s="25"/>
      <c r="C111" s="26"/>
      <c r="D111" s="88"/>
      <c r="E111" s="89"/>
      <c r="F111" s="32"/>
      <c r="G111" s="63">
        <f t="shared" si="10"/>
        <v>0</v>
      </c>
    </row>
    <row r="112" spans="1:7" s="2" customFormat="1" ht="15.75">
      <c r="A112" s="24">
        <v>3</v>
      </c>
      <c r="B112" s="25"/>
      <c r="C112" s="26"/>
      <c r="D112" s="88"/>
      <c r="E112" s="89"/>
      <c r="F112" s="32"/>
      <c r="G112" s="63">
        <f t="shared" si="10"/>
        <v>0</v>
      </c>
    </row>
    <row r="113" spans="1:7" s="2" customFormat="1" ht="15.75">
      <c r="A113" s="24">
        <v>4</v>
      </c>
      <c r="B113" s="25"/>
      <c r="C113" s="26"/>
      <c r="D113" s="88"/>
      <c r="E113" s="89"/>
      <c r="F113" s="32"/>
      <c r="G113" s="63">
        <f t="shared" si="10"/>
        <v>0</v>
      </c>
    </row>
    <row r="114" spans="1:7" s="2" customFormat="1" ht="15.75">
      <c r="A114" s="24">
        <v>5</v>
      </c>
      <c r="B114" s="25"/>
      <c r="C114" s="26"/>
      <c r="D114" s="88"/>
      <c r="E114" s="89"/>
      <c r="F114" s="32"/>
      <c r="G114" s="63">
        <f t="shared" si="10"/>
        <v>0</v>
      </c>
    </row>
    <row r="115" spans="1:7" s="2" customFormat="1" ht="15.75">
      <c r="A115" s="24">
        <v>6</v>
      </c>
      <c r="B115" s="25"/>
      <c r="C115" s="26"/>
      <c r="D115" s="88"/>
      <c r="E115" s="89"/>
      <c r="F115" s="32"/>
      <c r="G115" s="63">
        <f t="shared" si="10"/>
        <v>0</v>
      </c>
    </row>
    <row r="116" spans="1:7" s="2" customFormat="1" ht="15.75">
      <c r="A116" s="24">
        <v>7</v>
      </c>
      <c r="B116" s="25"/>
      <c r="C116" s="26"/>
      <c r="D116" s="88"/>
      <c r="E116" s="89"/>
      <c r="F116" s="32"/>
      <c r="G116" s="63">
        <f t="shared" si="10"/>
        <v>0</v>
      </c>
    </row>
    <row r="117" spans="1:7" s="2" customFormat="1" ht="15.75">
      <c r="A117" s="24">
        <v>8</v>
      </c>
      <c r="B117" s="25"/>
      <c r="C117" s="26"/>
      <c r="D117" s="88"/>
      <c r="E117" s="89"/>
      <c r="F117" s="32"/>
      <c r="G117" s="63">
        <f t="shared" si="10"/>
        <v>0</v>
      </c>
    </row>
    <row r="118" spans="1:7" s="2" customFormat="1" ht="15.75">
      <c r="A118" s="24">
        <v>9</v>
      </c>
      <c r="B118" s="25"/>
      <c r="C118" s="26"/>
      <c r="D118" s="88"/>
      <c r="E118" s="89"/>
      <c r="F118" s="32"/>
      <c r="G118" s="63">
        <f t="shared" si="10"/>
        <v>0</v>
      </c>
    </row>
    <row r="119" spans="1:7" s="2" customFormat="1" ht="15.75">
      <c r="A119" s="24">
        <v>10</v>
      </c>
      <c r="B119" s="25"/>
      <c r="C119" s="26"/>
      <c r="D119" s="88"/>
      <c r="E119" s="89"/>
      <c r="F119" s="32"/>
      <c r="G119" s="63">
        <f t="shared" si="10"/>
        <v>0</v>
      </c>
    </row>
    <row r="120" spans="2:7" s="2" customFormat="1" ht="15.75">
      <c r="B120" s="39" t="s">
        <v>30</v>
      </c>
      <c r="C120" s="40"/>
      <c r="D120" s="40"/>
      <c r="E120" s="40"/>
      <c r="F120" s="41"/>
      <c r="G120" s="43">
        <f>+SUM(G110:G119)</f>
        <v>0</v>
      </c>
    </row>
    <row r="121" spans="2:7" s="2" customFormat="1" ht="15.75">
      <c r="B121" s="48" t="s">
        <v>22</v>
      </c>
      <c r="C121" s="49" t="s">
        <v>49</v>
      </c>
      <c r="D121" s="49"/>
      <c r="E121" s="49"/>
      <c r="F121" s="41"/>
      <c r="G121" s="51">
        <f>+IF(G120&gt;0.4,0.4,G120)</f>
        <v>0</v>
      </c>
    </row>
    <row r="122" s="2" customFormat="1" ht="15.75"/>
    <row r="123" s="2" customFormat="1" ht="15.75">
      <c r="B123" s="3" t="s">
        <v>50</v>
      </c>
    </row>
    <row r="124" spans="1:6" s="2" customFormat="1" ht="15.75">
      <c r="A124" s="53" t="s">
        <v>6</v>
      </c>
      <c r="B124" s="90" t="s">
        <v>51</v>
      </c>
      <c r="C124" s="91"/>
      <c r="D124" s="91"/>
      <c r="E124" s="91"/>
      <c r="F124" s="92" t="s">
        <v>45</v>
      </c>
    </row>
    <row r="125" spans="1:6" s="2" customFormat="1" ht="15.75">
      <c r="A125" s="59">
        <v>1</v>
      </c>
      <c r="B125" s="93"/>
      <c r="C125" s="94"/>
      <c r="D125" s="95"/>
      <c r="E125" s="95"/>
      <c r="F125" s="96"/>
    </row>
    <row r="126" spans="1:6" s="2" customFormat="1" ht="15.75">
      <c r="A126" s="64">
        <v>2</v>
      </c>
      <c r="B126" s="93"/>
      <c r="C126" s="94"/>
      <c r="D126" s="95"/>
      <c r="E126" s="95"/>
      <c r="F126" s="96"/>
    </row>
    <row r="127" spans="1:6" s="2" customFormat="1" ht="15.75">
      <c r="A127" s="59">
        <v>3</v>
      </c>
      <c r="B127" s="93"/>
      <c r="C127" s="94"/>
      <c r="D127" s="95"/>
      <c r="E127" s="95"/>
      <c r="F127" s="96"/>
    </row>
    <row r="128" spans="1:6" s="2" customFormat="1" ht="15.75">
      <c r="A128" s="64">
        <v>4</v>
      </c>
      <c r="B128" s="93"/>
      <c r="C128" s="94"/>
      <c r="D128" s="95"/>
      <c r="E128" s="95"/>
      <c r="F128" s="96"/>
    </row>
    <row r="129" spans="1:6" s="2" customFormat="1" ht="15.75">
      <c r="A129" s="59">
        <v>5</v>
      </c>
      <c r="B129" s="93"/>
      <c r="C129" s="94"/>
      <c r="D129" s="95"/>
      <c r="E129" s="95"/>
      <c r="F129" s="96"/>
    </row>
    <row r="130" spans="1:6" s="2" customFormat="1" ht="15.75">
      <c r="A130" s="64">
        <v>6</v>
      </c>
      <c r="B130" s="93"/>
      <c r="C130" s="94"/>
      <c r="D130" s="95"/>
      <c r="E130" s="95"/>
      <c r="F130" s="96"/>
    </row>
    <row r="131" spans="1:6" s="2" customFormat="1" ht="15.75">
      <c r="A131" s="59">
        <v>7</v>
      </c>
      <c r="B131" s="93"/>
      <c r="C131" s="94"/>
      <c r="D131" s="95"/>
      <c r="E131" s="95"/>
      <c r="F131" s="96"/>
    </row>
    <row r="132" spans="1:6" s="2" customFormat="1" ht="15">
      <c r="A132" s="64">
        <v>8</v>
      </c>
      <c r="B132" s="93"/>
      <c r="C132" s="94"/>
      <c r="D132" s="95"/>
      <c r="E132" s="95"/>
      <c r="F132" s="96"/>
    </row>
    <row r="133" spans="1:6" s="2" customFormat="1" ht="15">
      <c r="A133" s="59">
        <v>9</v>
      </c>
      <c r="B133" s="93"/>
      <c r="C133" s="94"/>
      <c r="D133" s="95"/>
      <c r="E133" s="95"/>
      <c r="F133" s="96"/>
    </row>
    <row r="134" spans="1:6" s="2" customFormat="1" ht="15">
      <c r="A134" s="13">
        <v>10</v>
      </c>
      <c r="B134" s="93"/>
      <c r="C134" s="94"/>
      <c r="D134" s="95"/>
      <c r="E134" s="95"/>
      <c r="F134" s="96"/>
    </row>
    <row r="135" spans="2:6" s="2" customFormat="1" ht="15">
      <c r="B135" s="97" t="s">
        <v>30</v>
      </c>
      <c r="C135" s="97"/>
      <c r="D135" s="97"/>
      <c r="E135" s="97"/>
      <c r="F135" s="98">
        <f>+SUM(F125:F134)</f>
        <v>0</v>
      </c>
    </row>
    <row r="136" spans="2:6" s="2" customFormat="1" ht="15">
      <c r="B136" s="99" t="s">
        <v>22</v>
      </c>
      <c r="C136" s="49" t="s">
        <v>52</v>
      </c>
      <c r="D136" s="99"/>
      <c r="E136" s="99"/>
      <c r="F136" s="100">
        <f>+IF(F135&gt;1,1,F135)</f>
        <v>0</v>
      </c>
    </row>
    <row r="137" s="2" customFormat="1" ht="15"/>
    <row r="138" s="2" customFormat="1" ht="15">
      <c r="B138" s="3" t="s">
        <v>53</v>
      </c>
    </row>
    <row r="139" spans="2:6" s="2" customFormat="1" ht="15">
      <c r="B139" s="101"/>
      <c r="C139" s="101"/>
      <c r="D139" s="101"/>
      <c r="E139" s="101"/>
      <c r="F139" s="101"/>
    </row>
    <row r="140" spans="2:6" s="2" customFormat="1" ht="15">
      <c r="B140" s="101"/>
      <c r="C140" s="101"/>
      <c r="D140" s="101"/>
      <c r="E140" s="101"/>
      <c r="F140" s="101"/>
    </row>
    <row r="141" spans="2:6" s="2" customFormat="1" ht="15">
      <c r="B141" s="101"/>
      <c r="C141" s="101"/>
      <c r="D141" s="101"/>
      <c r="E141" s="101"/>
      <c r="F141" s="101"/>
    </row>
    <row r="142" s="2" customFormat="1" ht="15"/>
    <row r="143" spans="2:8" s="2" customFormat="1" ht="15">
      <c r="B143" s="102"/>
      <c r="C143" s="103"/>
      <c r="D143" s="103"/>
      <c r="E143" s="103"/>
      <c r="F143" s="103"/>
      <c r="G143" s="103"/>
      <c r="H143" s="104"/>
    </row>
    <row r="144" spans="2:8" s="2" customFormat="1" ht="30">
      <c r="B144" s="38"/>
      <c r="C144" s="105" t="s">
        <v>54</v>
      </c>
      <c r="D144" s="105" t="s">
        <v>24</v>
      </c>
      <c r="E144" s="105" t="s">
        <v>50</v>
      </c>
      <c r="F144" s="105" t="s">
        <v>55</v>
      </c>
      <c r="G144" s="67"/>
      <c r="H144" s="106"/>
    </row>
    <row r="145" spans="2:8" s="2" customFormat="1" ht="15">
      <c r="B145" s="107" t="s">
        <v>56</v>
      </c>
      <c r="C145" s="108">
        <f>L30</f>
        <v>0</v>
      </c>
      <c r="D145" s="108">
        <f>IF((H51+G91+G106+G121)&gt;7,7,(H51+G91+G106+G121))</f>
        <v>0</v>
      </c>
      <c r="E145" s="109">
        <f>+F136</f>
        <v>0</v>
      </c>
      <c r="F145" s="110">
        <f>+SUM(C145:E145)</f>
        <v>0</v>
      </c>
      <c r="G145" s="67"/>
      <c r="H145" s="106"/>
    </row>
    <row r="146" spans="2:8" s="2" customFormat="1" ht="15">
      <c r="B146" s="44"/>
      <c r="C146" s="46"/>
      <c r="D146" s="46"/>
      <c r="E146" s="46"/>
      <c r="F146" s="46"/>
      <c r="G146" s="46"/>
      <c r="H146" s="47"/>
    </row>
    <row r="164" ht="15.75"/>
    <row r="165" ht="15.75"/>
    <row r="166" ht="15.75"/>
    <row r="167" ht="15.75"/>
    <row r="168" ht="15.75"/>
    <row r="169" ht="15.75"/>
  </sheetData>
  <sheetProtection selectLockedCells="1" selectUnlockedCells="1"/>
  <mergeCells count="6">
    <mergeCell ref="D3:G3"/>
    <mergeCell ref="D4:G4"/>
    <mergeCell ref="B34:C34"/>
    <mergeCell ref="B94:C94"/>
    <mergeCell ref="B109:C109"/>
    <mergeCell ref="B139:F141"/>
  </mergeCells>
  <dataValidations count="8">
    <dataValidation type="list" allowBlank="1" showErrorMessage="1" sqref="F50">
      <formula1>"""B"",""P"",""U"""</formula1>
      <formula2>0</formula2>
    </dataValidation>
    <dataValidation type="list" allowBlank="1" showErrorMessage="1" sqref="E55:E89">
      <formula1>"AS,AP"</formula1>
      <formula2>0</formula2>
    </dataValidation>
    <dataValidation type="list" allowBlank="1" showErrorMessage="1" sqref="I8:I27">
      <formula1>"L,P,E"</formula1>
      <formula2>0</formula2>
    </dataValidation>
    <dataValidation type="list" allowBlank="1" showErrorMessage="1" sqref="K8:K27">
      <formula1>"S,N"</formula1>
      <formula2>0</formula2>
    </dataValidation>
    <dataValidation allowBlank="1" showErrorMessage="1" sqref="F35:F49">
      <formula1>0</formula1>
      <formula2>0</formula2>
    </dataValidation>
    <dataValidation type="list" operator="equal" allowBlank="1" showErrorMessage="1" sqref="G35:G49">
      <formula1>"M,CUiD"</formula1>
    </dataValidation>
    <dataValidation type="list" allowBlank="1" showErrorMessage="1" sqref="F95:F104">
      <formula1>"B,M,A,C"</formula1>
      <formula2>0</formula2>
    </dataValidation>
    <dataValidation type="list" allowBlank="1" showErrorMessage="1" sqref="F110:F119">
      <formula1>"B2,C1,SUP"</formula1>
      <formula2>0</formula2>
    </dataValidation>
  </dataValidations>
  <printOptions/>
  <pageMargins left="0.04027777777777778" right="0.0798611111111111" top="0.30972222222222223" bottom="0.3097222222222222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2019-01-31T07:38:57Z</dcterms:created>
  <dcterms:modified xsi:type="dcterms:W3CDTF">2019-08-23T07:52:09Z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</Properties>
</file>